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našeče" sheetId="1" r:id="rId1"/>
  </sheets>
  <definedNames/>
  <calcPr fullCalcOnLoad="1"/>
</workbook>
</file>

<file path=xl/sharedStrings.xml><?xml version="1.0" encoding="utf-8"?>
<sst xmlns="http://schemas.openxmlformats.org/spreadsheetml/2006/main" count="173" uniqueCount="72">
  <si>
    <t>Gumové unášeče</t>
  </si>
  <si>
    <t xml:space="preserve">Kód    </t>
  </si>
  <si>
    <t>Použití</t>
  </si>
  <si>
    <t>Katalog</t>
  </si>
  <si>
    <t>Tvrdost</t>
  </si>
  <si>
    <t>Ceník Kč</t>
  </si>
  <si>
    <t>Sklad</t>
  </si>
  <si>
    <t>GT115M14T6</t>
  </si>
  <si>
    <t>stand.pod fíbrové výseky</t>
  </si>
  <si>
    <t>1D</t>
  </si>
  <si>
    <t>S</t>
  </si>
  <si>
    <t>GT125M14T6</t>
  </si>
  <si>
    <t>GT150M14T6</t>
  </si>
  <si>
    <t>GT180M14T6</t>
  </si>
  <si>
    <t>GT230M14T6</t>
  </si>
  <si>
    <t>GT115M14SP</t>
  </si>
  <si>
    <t>spec.pod fíbrové výseky</t>
  </si>
  <si>
    <t>1A</t>
  </si>
  <si>
    <t>4-5</t>
  </si>
  <si>
    <t>obj</t>
  </si>
  <si>
    <t>GT125M14SP</t>
  </si>
  <si>
    <t>GT150M14SP</t>
  </si>
  <si>
    <t>GT180M14SP</t>
  </si>
  <si>
    <t>GT230M14SP</t>
  </si>
  <si>
    <t>GT115M14ŽEB</t>
  </si>
  <si>
    <t>žebrovaný pod fíbr.výsek</t>
  </si>
  <si>
    <t>1E</t>
  </si>
  <si>
    <t>8-9</t>
  </si>
  <si>
    <t>GT125M14ŽEB</t>
  </si>
  <si>
    <t>GT150M14ŽEB</t>
  </si>
  <si>
    <t>GT180M14ŽEB</t>
  </si>
  <si>
    <t>GT115M14KF1</t>
  </si>
  <si>
    <t>suchý zip standard</t>
  </si>
  <si>
    <t>1L</t>
  </si>
  <si>
    <t>červený</t>
  </si>
  <si>
    <t>GT125M14KF1</t>
  </si>
  <si>
    <t>GT150M14KF1</t>
  </si>
  <si>
    <t>GT115M14KF2</t>
  </si>
  <si>
    <t>suchý zip držení L</t>
  </si>
  <si>
    <t>pevné držení</t>
  </si>
  <si>
    <t>GT125M14KF2</t>
  </si>
  <si>
    <t>GT150M14KF2</t>
  </si>
  <si>
    <t>V-0934</t>
  </si>
  <si>
    <t>suchý zip držení T</t>
  </si>
  <si>
    <t>1O</t>
  </si>
  <si>
    <t>zvlášť pevné držení</t>
  </si>
  <si>
    <t>V-0735</t>
  </si>
  <si>
    <t>GT150M14KF3</t>
  </si>
  <si>
    <t>GT115M14KF1-87</t>
  </si>
  <si>
    <t>stand. suchý zip pružný</t>
  </si>
  <si>
    <t>1Q</t>
  </si>
  <si>
    <t>GT125M14KF1-87</t>
  </si>
  <si>
    <t>GT150M14KF1-87</t>
  </si>
  <si>
    <t>GT115M14KF2-84</t>
  </si>
  <si>
    <t>spec. suchý zip pružný</t>
  </si>
  <si>
    <t>GT125M14KF2-84</t>
  </si>
  <si>
    <t>GT150M14KF2-84</t>
  </si>
  <si>
    <t xml:space="preserve"> </t>
  </si>
  <si>
    <t>GT115x6ST</t>
  </si>
  <si>
    <t>do vrtačky hladký</t>
  </si>
  <si>
    <t>3A</t>
  </si>
  <si>
    <t>GT125x6ST</t>
  </si>
  <si>
    <t>GT115x6SZ</t>
  </si>
  <si>
    <t>do vrtačky suchý zip</t>
  </si>
  <si>
    <t>3C</t>
  </si>
  <si>
    <t>GT125x6SZ</t>
  </si>
  <si>
    <t>GT50x6QC</t>
  </si>
  <si>
    <t>do vysokoobrátkové brusky</t>
  </si>
  <si>
    <t>4A</t>
  </si>
  <si>
    <t>quick change</t>
  </si>
  <si>
    <t>S - zboží standardně skladem</t>
  </si>
  <si>
    <t>Obj - zboží na objednávku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</si>
</sst>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[$€-1]_-;\-* #,##0.00\ [$€-1]_-;_-* \-??\ [$€-1]_-"/>
    <numFmt numFmtId="166" formatCode="0.00"/>
    <numFmt numFmtId="167" formatCode="@"/>
  </numFmts>
  <fonts count="6">
    <font>
      <sz val="10"/>
      <name val="Arial CE"/>
      <family val="2"/>
    </font>
    <font>
      <sz val="10"/>
      <name val="Arial"/>
      <family val="0"/>
    </font>
    <font>
      <sz val="10"/>
      <color indexed="9"/>
      <name val="Arial CE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1" fillId="0" borderId="4" xfId="0" applyFont="1" applyBorder="1" applyAlignment="1">
      <alignment/>
    </xf>
    <xf numFmtId="164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6" xfId="0" applyFont="1" applyBorder="1" applyAlignment="1">
      <alignment/>
    </xf>
    <xf numFmtId="164" fontId="1" fillId="0" borderId="7" xfId="0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4" fontId="1" fillId="0" borderId="8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6.75390625" style="1" customWidth="1"/>
    <col min="2" max="2" width="24.75390625" style="1" customWidth="1"/>
    <col min="3" max="3" width="9.00390625" style="1" customWidth="1"/>
    <col min="4" max="4" width="15.75390625" style="1" customWidth="1"/>
    <col min="5" max="5" width="10.75390625" style="1" customWidth="1"/>
    <col min="6" max="16384" width="9.00390625" style="1" customWidth="1"/>
  </cols>
  <sheetData>
    <row r="1" ht="12.75">
      <c r="G1" s="2">
        <f>1.035*1.03*1.03*1.03</f>
        <v>1.130972445</v>
      </c>
    </row>
    <row r="2" spans="1:6" ht="19.5">
      <c r="A2" s="3" t="s">
        <v>0</v>
      </c>
      <c r="B2" s="4"/>
      <c r="C2" s="5"/>
      <c r="D2" s="4"/>
      <c r="E2" s="5"/>
      <c r="F2" s="4"/>
    </row>
    <row r="3" spans="2:6" ht="12.75">
      <c r="B3" s="4"/>
      <c r="C3" s="5"/>
      <c r="D3" s="4"/>
      <c r="E3" s="5"/>
      <c r="F3" s="4"/>
    </row>
    <row r="4" spans="2:6" ht="12.75">
      <c r="B4" s="4"/>
      <c r="C4" s="5"/>
      <c r="D4" s="4"/>
      <c r="E4" s="5"/>
      <c r="F4" s="4"/>
    </row>
    <row r="5" spans="1:6" ht="12.75">
      <c r="A5" s="6" t="s">
        <v>1</v>
      </c>
      <c r="B5" s="7" t="s">
        <v>2</v>
      </c>
      <c r="C5" s="8" t="s">
        <v>3</v>
      </c>
      <c r="D5" s="7" t="s">
        <v>4</v>
      </c>
      <c r="E5" s="8" t="s">
        <v>5</v>
      </c>
      <c r="F5" s="9" t="s">
        <v>6</v>
      </c>
    </row>
    <row r="6" spans="1:6" ht="12.75">
      <c r="A6" s="10"/>
      <c r="B6" s="11"/>
      <c r="C6" s="12"/>
      <c r="D6" s="11"/>
      <c r="E6" s="12"/>
      <c r="F6" s="13"/>
    </row>
    <row r="7" spans="1:6" ht="12.75">
      <c r="A7" s="10" t="s">
        <v>7</v>
      </c>
      <c r="B7" s="11" t="s">
        <v>8</v>
      </c>
      <c r="C7" s="12" t="s">
        <v>9</v>
      </c>
      <c r="D7" s="11">
        <v>6</v>
      </c>
      <c r="E7" s="12">
        <f>G1*95.03</f>
        <v>107.47631144835</v>
      </c>
      <c r="F7" s="13" t="s">
        <v>10</v>
      </c>
    </row>
    <row r="8" spans="1:6" ht="12.75">
      <c r="A8" s="10" t="s">
        <v>11</v>
      </c>
      <c r="B8" s="11" t="s">
        <v>8</v>
      </c>
      <c r="C8" s="12" t="s">
        <v>9</v>
      </c>
      <c r="D8" s="11">
        <v>6</v>
      </c>
      <c r="E8" s="12">
        <f>G1*110.3</f>
        <v>124.7462606835</v>
      </c>
      <c r="F8" s="13" t="s">
        <v>10</v>
      </c>
    </row>
    <row r="9" spans="1:6" ht="12.75">
      <c r="A9" s="10" t="s">
        <v>12</v>
      </c>
      <c r="B9" s="11" t="s">
        <v>8</v>
      </c>
      <c r="C9" s="12" t="s">
        <v>9</v>
      </c>
      <c r="D9" s="11">
        <v>8</v>
      </c>
      <c r="E9" s="12">
        <f>G1*149.33</f>
        <v>168.88811521185002</v>
      </c>
      <c r="F9" s="13" t="s">
        <v>10</v>
      </c>
    </row>
    <row r="10" spans="1:6" ht="12.75">
      <c r="A10" s="10" t="s">
        <v>13</v>
      </c>
      <c r="B10" s="11" t="s">
        <v>8</v>
      </c>
      <c r="C10" s="12" t="s">
        <v>9</v>
      </c>
      <c r="D10" s="11">
        <v>6</v>
      </c>
      <c r="E10" s="12">
        <f>G1*161.21</f>
        <v>182.32406785845</v>
      </c>
      <c r="F10" s="13" t="s">
        <v>10</v>
      </c>
    </row>
    <row r="11" spans="1:6" ht="12.75">
      <c r="A11" s="10" t="s">
        <v>14</v>
      </c>
      <c r="B11" s="11" t="s">
        <v>8</v>
      </c>
      <c r="C11" s="12" t="s">
        <v>9</v>
      </c>
      <c r="D11" s="11">
        <v>8</v>
      </c>
      <c r="E11" s="12">
        <f>G1*303.76</f>
        <v>343.5441898932</v>
      </c>
      <c r="F11" s="13" t="s">
        <v>10</v>
      </c>
    </row>
    <row r="12" spans="1:6" ht="12.75">
      <c r="A12" s="10"/>
      <c r="B12" s="11"/>
      <c r="C12" s="12"/>
      <c r="D12" s="11"/>
      <c r="E12" s="12"/>
      <c r="F12" s="13"/>
    </row>
    <row r="13" spans="1:6" ht="12.75">
      <c r="A13" s="10" t="s">
        <v>15</v>
      </c>
      <c r="B13" s="11" t="s">
        <v>16</v>
      </c>
      <c r="C13" s="12" t="s">
        <v>17</v>
      </c>
      <c r="D13" s="14" t="s">
        <v>18</v>
      </c>
      <c r="E13" s="12">
        <f>G1*149.33</f>
        <v>168.88811521185002</v>
      </c>
      <c r="F13" s="13" t="s">
        <v>19</v>
      </c>
    </row>
    <row r="14" spans="1:6" ht="12.75">
      <c r="A14" s="10" t="s">
        <v>20</v>
      </c>
      <c r="B14" s="11" t="s">
        <v>16</v>
      </c>
      <c r="C14" s="12" t="s">
        <v>17</v>
      </c>
      <c r="D14" s="14" t="s">
        <v>18</v>
      </c>
      <c r="E14" s="12">
        <f>G1*184.97</f>
        <v>209.19597315165</v>
      </c>
      <c r="F14" s="13" t="s">
        <v>19</v>
      </c>
    </row>
    <row r="15" spans="1:6" ht="12.75">
      <c r="A15" s="10" t="s">
        <v>21</v>
      </c>
      <c r="B15" s="11" t="s">
        <v>16</v>
      </c>
      <c r="C15" s="12" t="s">
        <v>17</v>
      </c>
      <c r="D15" s="14" t="s">
        <v>18</v>
      </c>
      <c r="E15" s="12">
        <f>G1*232.48</f>
        <v>262.9284740136</v>
      </c>
      <c r="F15" s="13" t="s">
        <v>19</v>
      </c>
    </row>
    <row r="16" spans="1:6" ht="12.75">
      <c r="A16" s="10" t="s">
        <v>22</v>
      </c>
      <c r="B16" s="11" t="s">
        <v>16</v>
      </c>
      <c r="C16" s="12" t="s">
        <v>17</v>
      </c>
      <c r="D16" s="14" t="s">
        <v>18</v>
      </c>
      <c r="E16" s="12">
        <f>G1*307.15</f>
        <v>347.37818648175</v>
      </c>
      <c r="F16" s="13" t="s">
        <v>19</v>
      </c>
    </row>
    <row r="17" spans="1:6" ht="12.75">
      <c r="A17" s="10" t="s">
        <v>23</v>
      </c>
      <c r="B17" s="11" t="s">
        <v>16</v>
      </c>
      <c r="C17" s="12" t="s">
        <v>17</v>
      </c>
      <c r="D17" s="14" t="s">
        <v>18</v>
      </c>
      <c r="E17" s="12">
        <f>G1*534.55</f>
        <v>604.56132047475</v>
      </c>
      <c r="F17" s="13" t="s">
        <v>19</v>
      </c>
    </row>
    <row r="18" spans="1:6" ht="12.75">
      <c r="A18" s="10"/>
      <c r="B18" s="11"/>
      <c r="C18" s="12"/>
      <c r="D18" s="11"/>
      <c r="E18" s="12"/>
      <c r="F18" s="13"/>
    </row>
    <row r="19" spans="1:6" ht="12.75">
      <c r="A19" s="10" t="s">
        <v>24</v>
      </c>
      <c r="B19" s="11" t="s">
        <v>25</v>
      </c>
      <c r="C19" s="12" t="s">
        <v>26</v>
      </c>
      <c r="D19" s="14" t="s">
        <v>27</v>
      </c>
      <c r="E19" s="12">
        <f>G1*157.82</f>
        <v>178.4900712699</v>
      </c>
      <c r="F19" s="13" t="s">
        <v>10</v>
      </c>
    </row>
    <row r="20" spans="1:6" ht="12.75">
      <c r="A20" s="10" t="s">
        <v>28</v>
      </c>
      <c r="B20" s="11" t="s">
        <v>25</v>
      </c>
      <c r="C20" s="12" t="s">
        <v>26</v>
      </c>
      <c r="D20" s="14" t="s">
        <v>27</v>
      </c>
      <c r="E20" s="12">
        <f>G1*184.97</f>
        <v>209.19597315165</v>
      </c>
      <c r="F20" s="13" t="s">
        <v>10</v>
      </c>
    </row>
    <row r="21" spans="1:6" ht="12.75">
      <c r="A21" s="10" t="s">
        <v>29</v>
      </c>
      <c r="B21" s="11" t="s">
        <v>25</v>
      </c>
      <c r="C21" s="12" t="s">
        <v>26</v>
      </c>
      <c r="D21" s="14" t="s">
        <v>27</v>
      </c>
      <c r="E21" s="12">
        <f>G1*261.33</f>
        <v>295.55702905185</v>
      </c>
      <c r="F21" s="13" t="s">
        <v>19</v>
      </c>
    </row>
    <row r="22" spans="1:6" ht="12.75">
      <c r="A22" s="10" t="s">
        <v>30</v>
      </c>
      <c r="B22" s="11" t="s">
        <v>25</v>
      </c>
      <c r="C22" s="12" t="s">
        <v>26</v>
      </c>
      <c r="D22" s="14" t="s">
        <v>27</v>
      </c>
      <c r="E22" s="12">
        <f>G1*300.36</f>
        <v>339.6988835802</v>
      </c>
      <c r="F22" s="13" t="s">
        <v>19</v>
      </c>
    </row>
    <row r="23" spans="1:6" ht="12.75">
      <c r="A23" s="10"/>
      <c r="B23" s="11"/>
      <c r="C23" s="12"/>
      <c r="D23" s="11"/>
      <c r="E23" s="12"/>
      <c r="F23" s="13"/>
    </row>
    <row r="24" spans="1:6" ht="12.75">
      <c r="A24" s="10" t="s">
        <v>31</v>
      </c>
      <c r="B24" s="11" t="s">
        <v>32</v>
      </c>
      <c r="C24" s="12" t="s">
        <v>33</v>
      </c>
      <c r="D24" s="11" t="s">
        <v>34</v>
      </c>
      <c r="E24" s="12">
        <f>G1*151.03</f>
        <v>170.81076836835</v>
      </c>
      <c r="F24" s="13" t="s">
        <v>10</v>
      </c>
    </row>
    <row r="25" spans="1:6" ht="12.75">
      <c r="A25" s="10" t="s">
        <v>35</v>
      </c>
      <c r="B25" s="11" t="s">
        <v>32</v>
      </c>
      <c r="C25" s="12" t="s">
        <v>33</v>
      </c>
      <c r="D25" s="11" t="s">
        <v>34</v>
      </c>
      <c r="E25" s="12">
        <f>G1*173.09</f>
        <v>195.76002050505002</v>
      </c>
      <c r="F25" s="13" t="s">
        <v>10</v>
      </c>
    </row>
    <row r="26" spans="1:6" ht="12.75">
      <c r="A26" s="10" t="s">
        <v>36</v>
      </c>
      <c r="B26" s="11" t="s">
        <v>32</v>
      </c>
      <c r="C26" s="12" t="s">
        <v>33</v>
      </c>
      <c r="D26" s="11" t="s">
        <v>34</v>
      </c>
      <c r="E26" s="12">
        <f>G1*259.64</f>
        <v>293.6456856198</v>
      </c>
      <c r="F26" s="13" t="s">
        <v>19</v>
      </c>
    </row>
    <row r="27" spans="1:6" ht="12.75">
      <c r="A27" s="10" t="s">
        <v>37</v>
      </c>
      <c r="B27" s="11" t="s">
        <v>38</v>
      </c>
      <c r="C27" s="12" t="s">
        <v>33</v>
      </c>
      <c r="D27" s="11" t="s">
        <v>39</v>
      </c>
      <c r="E27" s="12">
        <f>G1*184.97</f>
        <v>209.19597315165</v>
      </c>
      <c r="F27" s="13" t="s">
        <v>10</v>
      </c>
    </row>
    <row r="28" spans="1:6" ht="12.75">
      <c r="A28" s="10" t="s">
        <v>40</v>
      </c>
      <c r="B28" s="11" t="s">
        <v>38</v>
      </c>
      <c r="C28" s="12" t="s">
        <v>33</v>
      </c>
      <c r="D28" s="11" t="s">
        <v>39</v>
      </c>
      <c r="E28" s="12">
        <f>G1*218.91</f>
        <v>247.58117793495</v>
      </c>
      <c r="F28" s="13" t="s">
        <v>10</v>
      </c>
    </row>
    <row r="29" spans="1:6" ht="12.75">
      <c r="A29" s="10" t="s">
        <v>41</v>
      </c>
      <c r="B29" s="11" t="s">
        <v>38</v>
      </c>
      <c r="C29" s="12" t="s">
        <v>33</v>
      </c>
      <c r="D29" s="11" t="s">
        <v>39</v>
      </c>
      <c r="E29" s="12">
        <f>G1*307.15</f>
        <v>347.37818648175</v>
      </c>
      <c r="F29" s="13" t="s">
        <v>19</v>
      </c>
    </row>
    <row r="30" spans="1:6" ht="12.75">
      <c r="A30" s="10" t="s">
        <v>42</v>
      </c>
      <c r="B30" s="11" t="s">
        <v>43</v>
      </c>
      <c r="C30" s="12" t="s">
        <v>44</v>
      </c>
      <c r="D30" s="11" t="s">
        <v>45</v>
      </c>
      <c r="E30" s="12">
        <f>G1*216.8</f>
        <v>245.19482607600003</v>
      </c>
      <c r="F30" s="13" t="s">
        <v>10</v>
      </c>
    </row>
    <row r="31" spans="1:6" ht="12.75">
      <c r="A31" s="10" t="s">
        <v>46</v>
      </c>
      <c r="B31" s="11" t="s">
        <v>43</v>
      </c>
      <c r="C31" s="12" t="s">
        <v>44</v>
      </c>
      <c r="D31" s="11" t="s">
        <v>45</v>
      </c>
      <c r="E31" s="12">
        <f>G1*228.61</f>
        <v>258.55161065145</v>
      </c>
      <c r="F31" s="13" t="s">
        <v>10</v>
      </c>
    </row>
    <row r="32" spans="1:6" ht="12.75">
      <c r="A32" s="10" t="s">
        <v>47</v>
      </c>
      <c r="B32" s="11" t="s">
        <v>43</v>
      </c>
      <c r="C32" s="12" t="s">
        <v>44</v>
      </c>
      <c r="D32" s="11" t="s">
        <v>45</v>
      </c>
      <c r="E32" s="12">
        <f>G1*442.91</f>
        <v>500.91900561495004</v>
      </c>
      <c r="F32" s="13" t="s">
        <v>19</v>
      </c>
    </row>
    <row r="33" spans="1:6" ht="12.75">
      <c r="A33" s="10"/>
      <c r="B33" s="11"/>
      <c r="C33" s="12"/>
      <c r="D33" s="11"/>
      <c r="E33" s="12"/>
      <c r="F33" s="13"/>
    </row>
    <row r="34" spans="1:6" ht="12.75">
      <c r="A34" s="10" t="s">
        <v>48</v>
      </c>
      <c r="B34" s="11" t="s">
        <v>49</v>
      </c>
      <c r="C34" s="12" t="s">
        <v>50</v>
      </c>
      <c r="D34" s="11" t="s">
        <v>34</v>
      </c>
      <c r="E34" s="12">
        <f>G1*458.18</f>
        <v>518.1889548501</v>
      </c>
      <c r="F34" s="13" t="s">
        <v>10</v>
      </c>
    </row>
    <row r="35" spans="1:6" ht="12.75">
      <c r="A35" s="10" t="s">
        <v>51</v>
      </c>
      <c r="B35" s="11" t="s">
        <v>49</v>
      </c>
      <c r="C35" s="12" t="s">
        <v>50</v>
      </c>
      <c r="D35" s="11" t="s">
        <v>34</v>
      </c>
      <c r="E35" s="12">
        <f>G1*568.48</f>
        <v>642.9352155336001</v>
      </c>
      <c r="F35" s="13" t="s">
        <v>10</v>
      </c>
    </row>
    <row r="36" spans="1:6" ht="12.75">
      <c r="A36" s="10" t="s">
        <v>52</v>
      </c>
      <c r="B36" s="11" t="s">
        <v>49</v>
      </c>
      <c r="C36" s="12" t="s">
        <v>50</v>
      </c>
      <c r="D36" s="11" t="s">
        <v>34</v>
      </c>
      <c r="E36" s="12">
        <f>G1*690.67</f>
        <v>781.12873858815</v>
      </c>
      <c r="F36" s="13" t="s">
        <v>19</v>
      </c>
    </row>
    <row r="37" spans="1:6" ht="12.75">
      <c r="A37" s="10" t="s">
        <v>53</v>
      </c>
      <c r="B37" s="11" t="s">
        <v>54</v>
      </c>
      <c r="C37" s="12" t="s">
        <v>50</v>
      </c>
      <c r="D37" s="11" t="s">
        <v>39</v>
      </c>
      <c r="E37" s="12">
        <f>G1*649.94</f>
        <v>735.0642309033001</v>
      </c>
      <c r="F37" s="13" t="s">
        <v>10</v>
      </c>
    </row>
    <row r="38" spans="1:6" ht="12.75">
      <c r="A38" s="10" t="s">
        <v>55</v>
      </c>
      <c r="B38" s="11" t="s">
        <v>54</v>
      </c>
      <c r="C38" s="12" t="s">
        <v>50</v>
      </c>
      <c r="D38" s="11" t="s">
        <v>39</v>
      </c>
      <c r="E38" s="12">
        <f>G1*738.18</f>
        <v>834.8612394501</v>
      </c>
      <c r="F38" s="13" t="s">
        <v>10</v>
      </c>
    </row>
    <row r="39" spans="1:6" ht="12.75">
      <c r="A39" s="10" t="s">
        <v>56</v>
      </c>
      <c r="B39" s="11" t="s">
        <v>54</v>
      </c>
      <c r="C39" s="12" t="s">
        <v>50</v>
      </c>
      <c r="D39" s="11" t="s">
        <v>39</v>
      </c>
      <c r="E39" s="12">
        <f>G1*897.7</f>
        <v>1015.2739638765001</v>
      </c>
      <c r="F39" s="13" t="s">
        <v>19</v>
      </c>
    </row>
    <row r="40" spans="1:6" ht="12.75">
      <c r="A40" s="10"/>
      <c r="B40" s="11"/>
      <c r="C40" s="12" t="s">
        <v>57</v>
      </c>
      <c r="D40" s="11"/>
      <c r="E40" s="12"/>
      <c r="F40" s="13"/>
    </row>
    <row r="41" spans="1:6" ht="12.75">
      <c r="A41" s="10" t="s">
        <v>58</v>
      </c>
      <c r="B41" s="11" t="s">
        <v>59</v>
      </c>
      <c r="C41" s="12" t="s">
        <v>60</v>
      </c>
      <c r="D41" s="11">
        <v>364</v>
      </c>
      <c r="E41" s="12">
        <f>G1*67.88</f>
        <v>76.7704095666</v>
      </c>
      <c r="F41" s="13" t="s">
        <v>10</v>
      </c>
    </row>
    <row r="42" spans="1:6" ht="12.75">
      <c r="A42" s="10" t="s">
        <v>61</v>
      </c>
      <c r="B42" s="11" t="s">
        <v>59</v>
      </c>
      <c r="C42" s="12" t="s">
        <v>60</v>
      </c>
      <c r="D42" s="11">
        <v>364</v>
      </c>
      <c r="E42" s="12">
        <f>G1*67.88</f>
        <v>76.7704095666</v>
      </c>
      <c r="F42" s="13" t="s">
        <v>10</v>
      </c>
    </row>
    <row r="43" spans="1:6" ht="12.75">
      <c r="A43" s="10"/>
      <c r="B43" s="11"/>
      <c r="C43" s="12"/>
      <c r="D43" s="11"/>
      <c r="E43" s="12"/>
      <c r="F43" s="13"/>
    </row>
    <row r="44" spans="1:6" ht="12.75">
      <c r="A44" s="10" t="s">
        <v>62</v>
      </c>
      <c r="B44" s="11" t="s">
        <v>63</v>
      </c>
      <c r="C44" s="12" t="s">
        <v>64</v>
      </c>
      <c r="D44" s="11" t="s">
        <v>34</v>
      </c>
      <c r="E44" s="12">
        <f>G1*113.7</f>
        <v>128.5915669965</v>
      </c>
      <c r="F44" s="13" t="s">
        <v>10</v>
      </c>
    </row>
    <row r="45" spans="1:6" ht="12.75">
      <c r="A45" s="10" t="s">
        <v>65</v>
      </c>
      <c r="B45" s="11" t="s">
        <v>63</v>
      </c>
      <c r="C45" s="12" t="s">
        <v>64</v>
      </c>
      <c r="D45" s="11" t="s">
        <v>34</v>
      </c>
      <c r="E45" s="12">
        <f>G1*125.58</f>
        <v>142.0275196431</v>
      </c>
      <c r="F45" s="13" t="s">
        <v>10</v>
      </c>
    </row>
    <row r="46" spans="1:6" ht="12.75">
      <c r="A46" s="15"/>
      <c r="B46" s="11"/>
      <c r="C46" s="12"/>
      <c r="D46" s="11"/>
      <c r="E46" s="12"/>
      <c r="F46" s="13"/>
    </row>
    <row r="47" spans="1:6" ht="12.75">
      <c r="A47" s="10" t="s">
        <v>66</v>
      </c>
      <c r="B47" s="11" t="s">
        <v>67</v>
      </c>
      <c r="C47" s="12" t="s">
        <v>68</v>
      </c>
      <c r="D47" s="11" t="s">
        <v>69</v>
      </c>
      <c r="E47" s="12">
        <f>G1*205.33</f>
        <v>232.22257213185003</v>
      </c>
      <c r="F47" s="13" t="s">
        <v>10</v>
      </c>
    </row>
    <row r="48" spans="1:6" ht="12.75">
      <c r="A48" s="16"/>
      <c r="B48" s="17"/>
      <c r="C48" s="18"/>
      <c r="D48" s="17"/>
      <c r="E48" s="18"/>
      <c r="F48" s="19"/>
    </row>
    <row r="50" ht="12.75">
      <c r="A50" s="1" t="s">
        <v>70</v>
      </c>
    </row>
    <row r="51" ht="12.75">
      <c r="A51" s="1" t="s">
        <v>71</v>
      </c>
    </row>
  </sheetData>
  <printOptions horizontalCentered="1"/>
  <pageMargins left="0.7875" right="0.7875" top="0.9236111111111112" bottom="0.5902777777777778" header="0.5902777777777778" footer="0.5118055555555556"/>
  <pageSetup horizontalDpi="300" verticalDpi="300" orientation="portrait" paperSize="9"/>
  <headerFooter alignWithMargins="0">
    <oddHeader>&amp;R&amp;"Times New Roman,obyčejné"&amp;12Ceník na rok 2010
Uvedené ceny jsou bez DPH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Pešina</dc:creator>
  <cp:keywords/>
  <dc:description/>
  <cp:lastModifiedBy>Tomáš Pešina</cp:lastModifiedBy>
  <cp:lastPrinted>2003-12-01T10:23:01Z</cp:lastPrinted>
  <dcterms:created xsi:type="dcterms:W3CDTF">1998-08-17T12:32:10Z</dcterms:created>
  <dcterms:modified xsi:type="dcterms:W3CDTF">2010-01-05T09:49:50Z</dcterms:modified>
  <cp:category/>
  <cp:version/>
  <cp:contentType/>
  <cp:contentStatus/>
  <cp:revision>3</cp:revision>
</cp:coreProperties>
</file>