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'List1'!$A$1:$E$101</definedName>
  </definedNames>
  <calcPr fullCalcOnLoad="1"/>
</workbook>
</file>

<file path=xl/sharedStrings.xml><?xml version="1.0" encoding="utf-8"?>
<sst xmlns="http://schemas.openxmlformats.org/spreadsheetml/2006/main" count="82" uniqueCount="47">
  <si>
    <t xml:space="preserve">DIAMANTOVÉ KOTOUČE  FLEXOVIT            </t>
  </si>
  <si>
    <t xml:space="preserve">Ruční elektrické nářadí                                  </t>
  </si>
  <si>
    <t>Univerzální, běžné stavební hmoty</t>
  </si>
  <si>
    <t>FLEXOVIT LASER GP      středně tvrdé stavební hmoty</t>
  </si>
  <si>
    <t>Rozměr
(mm) D x H x T x B</t>
  </si>
  <si>
    <t>Balení</t>
  </si>
  <si>
    <t>Objednací kód</t>
  </si>
  <si>
    <t>EAN</t>
  </si>
  <si>
    <t>Kč / ks bez DPH</t>
  </si>
  <si>
    <t>115 x 10 x 2.2 x 22.23</t>
  </si>
  <si>
    <t>125 x 10 x 2.2 x 22.23</t>
  </si>
  <si>
    <t>150 x 10 x 2.5 x 22.23</t>
  </si>
  <si>
    <t>180 x 10 x 2.5 x 22.23</t>
  </si>
  <si>
    <t>230 x 10 x 2.5 x 22.23</t>
  </si>
  <si>
    <t>FLEXOVIT TURBO GRANIT    tvrdé stavební hmoty, žula</t>
  </si>
  <si>
    <t>115 x 9 x 2.2 x 22.23</t>
  </si>
  <si>
    <t>125 x 9 x 2.2 x 22.23</t>
  </si>
  <si>
    <t>230 x 9 x 3 x 22.23</t>
  </si>
  <si>
    <t>FLEXOVIT DOZ       krabicový vrták za sucha</t>
  </si>
  <si>
    <t>82 x 8 x 3.8 x M16</t>
  </si>
  <si>
    <t xml:space="preserve">Keramické obkladačky a dlažba                                      </t>
  </si>
  <si>
    <t>FLEXOVIT TILE</t>
  </si>
  <si>
    <t>115 x 7 x 1.5 x 22.23</t>
  </si>
  <si>
    <t>125 x 7 x 1.5 x 22.23</t>
  </si>
  <si>
    <t>180 x 7 x 1.7 x 22.23</t>
  </si>
  <si>
    <t>Beton</t>
  </si>
  <si>
    <t>FLEXOVIT CG        dvouřadá brusná miska</t>
  </si>
  <si>
    <t>100 x 5 x 8 x 22.23</t>
  </si>
  <si>
    <t>125 x 5 x 8 x 22.23</t>
  </si>
  <si>
    <t>180 x 5 x 8 x 22.23</t>
  </si>
  <si>
    <t xml:space="preserve">Keramické obkladačky a dlažba                                        </t>
  </si>
  <si>
    <t>FLEXOVIT CERAM</t>
  </si>
  <si>
    <t>180 x 7 x 1.7 x 30/25.4</t>
  </si>
  <si>
    <t>200 x 7 x 1.8 x 30/25.4</t>
  </si>
  <si>
    <t>250 x 7 x 1.8 x 25.4</t>
  </si>
  <si>
    <t>Ruční nářadí se spalovacím motorem</t>
  </si>
  <si>
    <t>FLEXOVIT TURBO GRANIT</t>
  </si>
  <si>
    <t>300 x 9 x 3.2 x 25.4</t>
  </si>
  <si>
    <t>350 x 9 x 3.2 x 25.4</t>
  </si>
  <si>
    <t>Beton a železobeton</t>
  </si>
  <si>
    <t>FLEXOVIT LASER CONCRETE</t>
  </si>
  <si>
    <t>300 x 10 x 2.5 x 25.4</t>
  </si>
  <si>
    <t>350 x 10 x 2.8 x 25.4</t>
  </si>
  <si>
    <t>Asfalt a jiné abrazivní materiály</t>
  </si>
  <si>
    <t>FLEXOVIT LASER AS</t>
  </si>
  <si>
    <t>300 x 7 x 2.8 x 25.4</t>
  </si>
  <si>
    <t>350 x 7 x 3.2 x 25.4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</si>
</sst>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>
      <alignment/>
      <protection/>
    </xf>
    <xf numFmtId="164" fontId="1" fillId="3" borderId="0" applyNumberFormat="0" applyProtection="0">
      <alignment horizontal="left" vertical="center" indent="1"/>
    </xf>
    <xf numFmtId="164" fontId="2" fillId="4" borderId="1" applyNumberFormat="0" applyProtection="0">
      <alignment horizontal="right" vertical="center"/>
    </xf>
    <xf numFmtId="164" fontId="2" fillId="3" borderId="1" applyNumberFormat="0" applyProtection="0">
      <alignment horizontal="left" vertical="center" indent="1"/>
    </xf>
    <xf numFmtId="164" fontId="2" fillId="3" borderId="1" applyNumberFormat="0" applyProtection="0">
      <alignment horizontal="left" vertical="top" indent="1"/>
    </xf>
  </cellStyleXfs>
  <cellXfs count="47">
    <xf numFmtId="164" fontId="0" fillId="0" borderId="0" xfId="0" applyAlignment="1">
      <alignment/>
    </xf>
    <xf numFmtId="164" fontId="3" fillId="5" borderId="0" xfId="0" applyFont="1" applyFill="1" applyBorder="1" applyAlignment="1">
      <alignment horizontal="left" vertical="center" indent="1"/>
    </xf>
    <xf numFmtId="164" fontId="4" fillId="5" borderId="0" xfId="0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right" vertical="center"/>
    </xf>
    <xf numFmtId="164" fontId="4" fillId="0" borderId="0" xfId="0" applyFont="1" applyBorder="1" applyAlignment="1">
      <alignment horizontal="left" vertical="center" indent="1"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5" borderId="0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center" vertical="center"/>
    </xf>
    <xf numFmtId="165" fontId="6" fillId="5" borderId="0" xfId="0" applyNumberFormat="1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left" vertical="center" indent="1"/>
    </xf>
    <xf numFmtId="164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7" fillId="5" borderId="0" xfId="0" applyFont="1" applyFill="1" applyBorder="1" applyAlignment="1">
      <alignment horizontal="left" vertical="center" indent="1"/>
    </xf>
    <xf numFmtId="164" fontId="8" fillId="5" borderId="0" xfId="0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center" wrapText="1" indent="1"/>
    </xf>
    <xf numFmtId="164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/>
    </xf>
    <xf numFmtId="165" fontId="9" fillId="5" borderId="2" xfId="0" applyNumberFormat="1" applyFont="1" applyFill="1" applyBorder="1" applyAlignment="1" applyProtection="1">
      <alignment horizontal="left" vertical="center" indent="1"/>
      <protection/>
    </xf>
    <xf numFmtId="164" fontId="10" fillId="6" borderId="3" xfId="0" applyFont="1" applyFill="1" applyBorder="1" applyAlignment="1">
      <alignment horizontal="center" vertical="center" wrapText="1"/>
    </xf>
    <xf numFmtId="164" fontId="11" fillId="6" borderId="3" xfId="0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/>
    </xf>
    <xf numFmtId="166" fontId="10" fillId="6" borderId="3" xfId="0" applyNumberFormat="1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 applyProtection="1">
      <alignment horizontal="center" vertical="center"/>
      <protection/>
    </xf>
    <xf numFmtId="164" fontId="4" fillId="7" borderId="4" xfId="0" applyNumberFormat="1" applyFont="1" applyFill="1" applyBorder="1" applyAlignment="1" applyProtection="1">
      <alignment horizontal="center" vertical="center"/>
      <protection/>
    </xf>
    <xf numFmtId="166" fontId="4" fillId="7" borderId="4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left" vertical="center" indent="1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5" fontId="9" fillId="5" borderId="0" xfId="0" applyNumberFormat="1" applyFont="1" applyFill="1" applyBorder="1" applyAlignment="1" applyProtection="1">
      <alignment horizontal="left" vertical="center" indent="1"/>
      <protection/>
    </xf>
    <xf numFmtId="165" fontId="4" fillId="5" borderId="0" xfId="0" applyNumberFormat="1" applyFont="1" applyFill="1" applyBorder="1" applyAlignment="1" applyProtection="1">
      <alignment horizontal="center" vertical="center"/>
      <protection/>
    </xf>
    <xf numFmtId="165" fontId="4" fillId="5" borderId="0" xfId="0" applyNumberFormat="1" applyFont="1" applyFill="1" applyBorder="1" applyAlignment="1" applyProtection="1">
      <alignment horizontal="left" vertical="center"/>
      <protection/>
    </xf>
    <xf numFmtId="166" fontId="4" fillId="7" borderId="5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 applyProtection="1">
      <alignment horizontal="left" vertical="center" indent="1"/>
      <protection/>
    </xf>
    <xf numFmtId="165" fontId="8" fillId="5" borderId="0" xfId="0" applyNumberFormat="1" applyFont="1" applyFill="1" applyBorder="1" applyAlignment="1" applyProtection="1">
      <alignment horizontal="center" vertical="center"/>
      <protection/>
    </xf>
    <xf numFmtId="165" fontId="8" fillId="5" borderId="0" xfId="0" applyNumberFormat="1" applyFont="1" applyFill="1" applyBorder="1" applyAlignment="1" applyProtection="1">
      <alignment horizontal="left" vertical="center" indent="1"/>
      <protection/>
    </xf>
    <xf numFmtId="166" fontId="4" fillId="0" borderId="4" xfId="0" applyNumberFormat="1" applyFont="1" applyFill="1" applyBorder="1" applyAlignment="1" applyProtection="1">
      <alignment horizontal="center" vertical="center"/>
      <protection/>
    </xf>
    <xf numFmtId="165" fontId="9" fillId="5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lex Merch ATPs05France" xfId="20"/>
    <cellStyle name="SAPBEXchaText" xfId="21"/>
    <cellStyle name="SAPBEXstdData" xfId="22"/>
    <cellStyle name="SAPBEXstdItem" xfId="23"/>
    <cellStyle name="SAPBEXstdItemX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04A38"/>
      <rgbColor rgb="00FFFFCC"/>
      <rgbColor rgb="00CCFFFF"/>
      <rgbColor rgb="00660066"/>
      <rgbColor rgb="00FF8080"/>
      <rgbColor rgb="000066CC"/>
      <rgbColor rgb="00CFDA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F4"/>
      <rgbColor rgb="00CCFFCC"/>
      <rgbColor rgb="00FFFF99"/>
      <rgbColor rgb="0099CCFF"/>
      <rgbColor rgb="00E0A986"/>
      <rgbColor rgb="00CC99FF"/>
      <rgbColor rgb="00EFD5C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SheetLayoutView="100" workbookViewId="0" topLeftCell="A1">
      <selection activeCell="E75" sqref="E75"/>
    </sheetView>
  </sheetViews>
  <sheetFormatPr defaultColWidth="9.140625" defaultRowHeight="12.75"/>
  <cols>
    <col min="1" max="1" width="17.7109375" style="0" customWidth="1"/>
    <col min="2" max="2" width="12.140625" style="0" customWidth="1"/>
    <col min="3" max="3" width="16.140625" style="0" customWidth="1"/>
    <col min="4" max="4" width="18.00390625" style="0" customWidth="1"/>
    <col min="5" max="5" width="21.57421875" style="0" customWidth="1"/>
  </cols>
  <sheetData>
    <row r="1" spans="1:5" ht="22.5">
      <c r="A1" s="1" t="s">
        <v>0</v>
      </c>
      <c r="B1" s="2"/>
      <c r="C1" s="2"/>
      <c r="D1" s="3"/>
      <c r="E1" s="4"/>
    </row>
    <row r="2" spans="1:5" ht="12.75" customHeight="1">
      <c r="A2" s="5"/>
      <c r="B2" s="6"/>
      <c r="C2" s="6"/>
      <c r="D2" s="7"/>
      <c r="E2" s="8"/>
    </row>
    <row r="3" spans="1:5" ht="27">
      <c r="A3" s="9" t="s">
        <v>1</v>
      </c>
      <c r="B3" s="10"/>
      <c r="C3" s="10"/>
      <c r="D3" s="11"/>
      <c r="E3" s="12"/>
    </row>
    <row r="4" spans="1:5" ht="12.75" customHeight="1">
      <c r="A4" s="13"/>
      <c r="B4" s="14"/>
      <c r="C4" s="14"/>
      <c r="D4" s="15"/>
      <c r="E4" s="16"/>
    </row>
    <row r="5" spans="1:5" ht="17.25">
      <c r="A5" s="17" t="s">
        <v>2</v>
      </c>
      <c r="B5" s="18"/>
      <c r="C5" s="18"/>
      <c r="D5" s="19"/>
      <c r="E5" s="20"/>
    </row>
    <row r="6" spans="1:5" ht="12.75">
      <c r="A6" s="21"/>
      <c r="B6" s="22"/>
      <c r="C6" s="22"/>
      <c r="D6" s="23"/>
      <c r="E6" s="24"/>
    </row>
    <row r="7" spans="1:5" ht="12.75">
      <c r="A7" s="25" t="s">
        <v>3</v>
      </c>
      <c r="B7" s="25"/>
      <c r="C7" s="25"/>
      <c r="D7" s="25"/>
      <c r="E7" s="25"/>
    </row>
    <row r="8" spans="1:5" ht="21.75">
      <c r="A8" s="26" t="s">
        <v>4</v>
      </c>
      <c r="B8" s="26" t="s">
        <v>5</v>
      </c>
      <c r="C8" s="27" t="s">
        <v>6</v>
      </c>
      <c r="D8" s="28" t="s">
        <v>7</v>
      </c>
      <c r="E8" s="29" t="s">
        <v>8</v>
      </c>
    </row>
    <row r="9" spans="1:5" ht="12.75">
      <c r="A9" s="30" t="s">
        <v>9</v>
      </c>
      <c r="B9" s="31">
        <v>1</v>
      </c>
      <c r="C9" s="30">
        <v>70184626410</v>
      </c>
      <c r="D9" s="30"/>
      <c r="E9" s="32">
        <f>A75*612.85</f>
        <v>631.2355</v>
      </c>
    </row>
    <row r="10" spans="1:5" ht="12.75">
      <c r="A10" s="30" t="s">
        <v>10</v>
      </c>
      <c r="B10" s="31">
        <v>1</v>
      </c>
      <c r="C10" s="30">
        <v>70184626411</v>
      </c>
      <c r="D10" s="30"/>
      <c r="E10" s="32">
        <f>A75*767.35</f>
        <v>790.3705</v>
      </c>
    </row>
    <row r="11" spans="1:5" ht="12.75">
      <c r="A11" s="30" t="s">
        <v>11</v>
      </c>
      <c r="B11" s="31">
        <v>1</v>
      </c>
      <c r="C11" s="30">
        <v>70184626412</v>
      </c>
      <c r="D11" s="30"/>
      <c r="E11" s="32">
        <f>A75*772.5</f>
        <v>795.6750000000001</v>
      </c>
    </row>
    <row r="12" spans="1:5" ht="12.75">
      <c r="A12" s="30" t="s">
        <v>12</v>
      </c>
      <c r="B12" s="31">
        <v>1</v>
      </c>
      <c r="C12" s="30">
        <v>70184626413</v>
      </c>
      <c r="D12" s="30"/>
      <c r="E12" s="32">
        <f>A75*1024.85</f>
        <v>1055.5955</v>
      </c>
    </row>
    <row r="13" spans="1:5" ht="12.75">
      <c r="A13" s="30" t="s">
        <v>13</v>
      </c>
      <c r="B13" s="31">
        <v>1</v>
      </c>
      <c r="C13" s="30">
        <v>70184626414</v>
      </c>
      <c r="D13" s="30"/>
      <c r="E13" s="32">
        <f>A75*1333.85</f>
        <v>1373.8654999999999</v>
      </c>
    </row>
    <row r="14" spans="1:5" ht="12.75">
      <c r="A14" s="33"/>
      <c r="B14" s="34"/>
      <c r="C14" s="34"/>
      <c r="D14" s="34"/>
      <c r="E14" s="35"/>
    </row>
    <row r="15" spans="1:5" ht="12.75">
      <c r="A15" s="36" t="s">
        <v>14</v>
      </c>
      <c r="B15" s="37"/>
      <c r="C15" s="37"/>
      <c r="D15" s="37"/>
      <c r="E15" s="38"/>
    </row>
    <row r="16" spans="1:5" ht="21.75">
      <c r="A16" s="26" t="s">
        <v>4</v>
      </c>
      <c r="B16" s="26" t="s">
        <v>5</v>
      </c>
      <c r="C16" s="27" t="s">
        <v>6</v>
      </c>
      <c r="D16" s="28" t="s">
        <v>7</v>
      </c>
      <c r="E16" s="29" t="s">
        <v>8</v>
      </c>
    </row>
    <row r="17" spans="1:5" ht="12.75">
      <c r="A17" s="30" t="s">
        <v>15</v>
      </c>
      <c r="B17" s="31">
        <v>1</v>
      </c>
      <c r="C17" s="30">
        <v>70184623406</v>
      </c>
      <c r="D17" s="30"/>
      <c r="E17" s="39">
        <f>A75*1406.33</f>
        <v>1448.5199</v>
      </c>
    </row>
    <row r="18" spans="1:5" ht="12.75">
      <c r="A18" s="30" t="s">
        <v>16</v>
      </c>
      <c r="B18" s="31">
        <v>1</v>
      </c>
      <c r="C18" s="30">
        <v>70184623407</v>
      </c>
      <c r="D18" s="30"/>
      <c r="E18" s="39">
        <f>A75*1483.56</f>
        <v>1528.0668</v>
      </c>
    </row>
    <row r="19" spans="1:5" ht="12.75">
      <c r="A19" s="30" t="s">
        <v>17</v>
      </c>
      <c r="B19" s="31">
        <v>1</v>
      </c>
      <c r="C19" s="30">
        <v>70184623408</v>
      </c>
      <c r="D19" s="30"/>
      <c r="E19" s="39">
        <f>A75*2597.08</f>
        <v>2674.9924</v>
      </c>
    </row>
    <row r="20" spans="1:5" ht="12.75">
      <c r="A20" s="33"/>
      <c r="B20" s="34"/>
      <c r="C20" s="34"/>
      <c r="D20" s="34"/>
      <c r="E20" s="35"/>
    </row>
    <row r="21" spans="1:5" ht="12.75">
      <c r="A21" s="36" t="s">
        <v>18</v>
      </c>
      <c r="B21" s="37"/>
      <c r="C21" s="37"/>
      <c r="D21" s="37"/>
      <c r="E21" s="38"/>
    </row>
    <row r="22" spans="1:5" ht="21.75">
      <c r="A22" s="26" t="s">
        <v>4</v>
      </c>
      <c r="B22" s="26" t="s">
        <v>5</v>
      </c>
      <c r="C22" s="27" t="s">
        <v>6</v>
      </c>
      <c r="D22" s="28"/>
      <c r="E22" s="29" t="s">
        <v>8</v>
      </c>
    </row>
    <row r="23" spans="1:5" ht="12.75">
      <c r="A23" s="30" t="s">
        <v>19</v>
      </c>
      <c r="B23" s="31">
        <v>1</v>
      </c>
      <c r="C23" s="30">
        <v>70184623424</v>
      </c>
      <c r="D23" s="30"/>
      <c r="E23" s="32">
        <f>A75*2188.82</f>
        <v>2254.4846000000002</v>
      </c>
    </row>
    <row r="24" spans="1:5" ht="12.75">
      <c r="A24" s="33"/>
      <c r="B24" s="34"/>
      <c r="C24" s="34"/>
      <c r="D24" s="34"/>
      <c r="E24" s="35"/>
    </row>
    <row r="25" spans="1:5" ht="17.25">
      <c r="A25" s="40" t="s">
        <v>20</v>
      </c>
      <c r="B25" s="41"/>
      <c r="C25" s="41"/>
      <c r="D25" s="41"/>
      <c r="E25" s="42"/>
    </row>
    <row r="26" spans="1:5" ht="12.75">
      <c r="A26" s="33"/>
      <c r="B26" s="34"/>
      <c r="C26" s="34"/>
      <c r="D26" s="34"/>
      <c r="E26" s="35"/>
    </row>
    <row r="27" spans="1:5" ht="12.75">
      <c r="A27" s="36" t="s">
        <v>21</v>
      </c>
      <c r="B27" s="37"/>
      <c r="C27" s="37"/>
      <c r="D27" s="37"/>
      <c r="E27" s="38"/>
    </row>
    <row r="28" spans="1:5" ht="21.75">
      <c r="A28" s="26" t="s">
        <v>4</v>
      </c>
      <c r="B28" s="26" t="s">
        <v>5</v>
      </c>
      <c r="C28" s="27" t="s">
        <v>6</v>
      </c>
      <c r="D28" s="28"/>
      <c r="E28" s="29" t="s">
        <v>8</v>
      </c>
    </row>
    <row r="29" spans="1:5" ht="12.75">
      <c r="A29" s="30" t="s">
        <v>22</v>
      </c>
      <c r="B29" s="31">
        <v>1</v>
      </c>
      <c r="C29" s="31">
        <v>70184623413</v>
      </c>
      <c r="D29" s="30"/>
      <c r="E29" s="32">
        <f>A75*185.41</f>
        <v>190.9723</v>
      </c>
    </row>
    <row r="30" spans="1:5" ht="12.75">
      <c r="A30" s="30" t="s">
        <v>23</v>
      </c>
      <c r="B30" s="31">
        <v>1</v>
      </c>
      <c r="C30" s="31">
        <v>70184623414</v>
      </c>
      <c r="D30" s="30"/>
      <c r="E30" s="32">
        <f>A75*281.74</f>
        <v>290.1922</v>
      </c>
    </row>
    <row r="31" spans="1:5" ht="12.75">
      <c r="A31" s="30" t="s">
        <v>24</v>
      </c>
      <c r="B31" s="31">
        <v>1</v>
      </c>
      <c r="C31" s="31">
        <v>70184623415</v>
      </c>
      <c r="D31" s="30"/>
      <c r="E31" s="32">
        <f>A75*539.76</f>
        <v>555.9528</v>
      </c>
    </row>
    <row r="32" spans="1:5" ht="12.75">
      <c r="A32" s="33"/>
      <c r="B32" s="34"/>
      <c r="C32" s="34"/>
      <c r="D32" s="34"/>
      <c r="E32" s="35"/>
    </row>
    <row r="33" spans="1:5" ht="17.25">
      <c r="A33" s="40" t="s">
        <v>25</v>
      </c>
      <c r="B33" s="41"/>
      <c r="C33" s="41"/>
      <c r="D33" s="41"/>
      <c r="E33" s="41"/>
    </row>
    <row r="34" spans="1:5" ht="12.75">
      <c r="A34" s="33"/>
      <c r="B34" s="34"/>
      <c r="C34" s="34"/>
      <c r="D34" s="34"/>
      <c r="E34" s="43"/>
    </row>
    <row r="35" spans="1:5" ht="12.75">
      <c r="A35" s="36" t="s">
        <v>26</v>
      </c>
      <c r="B35" s="44"/>
      <c r="C35" s="44"/>
      <c r="D35" s="44"/>
      <c r="E35" s="44"/>
    </row>
    <row r="36" spans="1:5" ht="21.75">
      <c r="A36" s="26" t="s">
        <v>4</v>
      </c>
      <c r="B36" s="26" t="s">
        <v>5</v>
      </c>
      <c r="C36" s="27" t="s">
        <v>6</v>
      </c>
      <c r="D36" s="28"/>
      <c r="E36" s="29" t="s">
        <v>8</v>
      </c>
    </row>
    <row r="37" spans="1:5" ht="12.75">
      <c r="A37" s="30" t="s">
        <v>27</v>
      </c>
      <c r="B37" s="31">
        <v>1</v>
      </c>
      <c r="C37" s="31">
        <v>70184623425</v>
      </c>
      <c r="D37" s="30"/>
      <c r="E37" s="32">
        <f>A75*2693.49</f>
        <v>2774.2947</v>
      </c>
    </row>
    <row r="38" spans="1:5" ht="12.75">
      <c r="A38" s="30" t="s">
        <v>28</v>
      </c>
      <c r="B38" s="31">
        <v>1</v>
      </c>
      <c r="C38" s="31">
        <v>70184623426</v>
      </c>
      <c r="D38" s="30"/>
      <c r="E38" s="32">
        <f>A75*2953.81</f>
        <v>3042.4243</v>
      </c>
    </row>
    <row r="39" spans="1:5" ht="12.75">
      <c r="A39" s="30" t="s">
        <v>29</v>
      </c>
      <c r="B39" s="31">
        <v>1</v>
      </c>
      <c r="C39" s="31">
        <v>70184623427</v>
      </c>
      <c r="D39" s="30"/>
      <c r="E39" s="32">
        <f>A75*3606.83</f>
        <v>3715.0349</v>
      </c>
    </row>
    <row r="40" spans="1:5" ht="12.75">
      <c r="A40" s="33"/>
      <c r="B40" s="34"/>
      <c r="C40" s="34"/>
      <c r="D40" s="34"/>
      <c r="E40" s="43"/>
    </row>
    <row r="41" spans="1:5" ht="17.25">
      <c r="A41" s="40" t="s">
        <v>30</v>
      </c>
      <c r="B41" s="41"/>
      <c r="C41" s="41"/>
      <c r="D41" s="41"/>
      <c r="E41" s="41"/>
    </row>
    <row r="42" spans="1:5" ht="12.75">
      <c r="A42" s="33"/>
      <c r="B42" s="34"/>
      <c r="C42" s="34"/>
      <c r="D42" s="34"/>
      <c r="E42" s="43"/>
    </row>
    <row r="43" spans="1:5" ht="12.75">
      <c r="A43" s="36" t="s">
        <v>31</v>
      </c>
      <c r="B43" s="44"/>
      <c r="C43" s="44"/>
      <c r="D43" s="44"/>
      <c r="E43" s="44"/>
    </row>
    <row r="44" spans="1:5" ht="21.75">
      <c r="A44" s="26" t="s">
        <v>4</v>
      </c>
      <c r="B44" s="26" t="s">
        <v>5</v>
      </c>
      <c r="C44" s="27" t="s">
        <v>6</v>
      </c>
      <c r="D44" s="28"/>
      <c r="E44" s="29" t="s">
        <v>8</v>
      </c>
    </row>
    <row r="45" spans="1:5" ht="12.75">
      <c r="A45" s="30" t="s">
        <v>32</v>
      </c>
      <c r="B45" s="31">
        <v>1</v>
      </c>
      <c r="C45" s="31">
        <v>70184623416</v>
      </c>
      <c r="D45" s="30"/>
      <c r="E45" s="32">
        <f>A75*538.81</f>
        <v>554.9743</v>
      </c>
    </row>
    <row r="46" spans="1:5" ht="12.75">
      <c r="A46" s="30" t="s">
        <v>33</v>
      </c>
      <c r="B46" s="31">
        <v>1</v>
      </c>
      <c r="C46" s="31">
        <v>70184623417</v>
      </c>
      <c r="D46" s="30"/>
      <c r="E46" s="32">
        <f>A75*632.78</f>
        <v>651.7633999999999</v>
      </c>
    </row>
    <row r="47" spans="1:5" ht="12.75">
      <c r="A47" s="30" t="s">
        <v>34</v>
      </c>
      <c r="B47" s="31">
        <v>1</v>
      </c>
      <c r="C47" s="31">
        <v>70184623418</v>
      </c>
      <c r="D47" s="30"/>
      <c r="E47" s="32">
        <f>A75*1006.59</f>
        <v>1036.7877</v>
      </c>
    </row>
    <row r="48" spans="1:5" ht="12.75">
      <c r="A48" s="33"/>
      <c r="B48" s="34"/>
      <c r="C48" s="34"/>
      <c r="D48" s="34"/>
      <c r="E48" s="43"/>
    </row>
    <row r="49" spans="1:5" ht="12.75">
      <c r="A49" s="33"/>
      <c r="B49" s="34"/>
      <c r="C49" s="34"/>
      <c r="E49" s="45"/>
    </row>
    <row r="50" spans="1:5" ht="22.5">
      <c r="A50" s="1" t="s">
        <v>0</v>
      </c>
      <c r="B50" s="2"/>
      <c r="C50" s="2"/>
      <c r="D50" s="3"/>
      <c r="E50" s="4"/>
    </row>
    <row r="51" spans="1:5" ht="12.75">
      <c r="A51" s="33"/>
      <c r="B51" s="34"/>
      <c r="C51" s="34"/>
      <c r="D51" s="34"/>
      <c r="E51" s="45"/>
    </row>
    <row r="52" spans="1:5" ht="27">
      <c r="A52" s="9" t="s">
        <v>35</v>
      </c>
      <c r="B52" s="10"/>
      <c r="C52" s="10"/>
      <c r="D52" s="11"/>
      <c r="E52" s="11"/>
    </row>
    <row r="53" spans="1:5" ht="12.75">
      <c r="A53" s="33"/>
      <c r="B53" s="34"/>
      <c r="C53" s="34"/>
      <c r="D53" s="34"/>
      <c r="E53" s="43"/>
    </row>
    <row r="54" spans="1:5" ht="17.25">
      <c r="A54" s="40" t="s">
        <v>2</v>
      </c>
      <c r="B54" s="41"/>
      <c r="C54" s="41"/>
      <c r="D54" s="41"/>
      <c r="E54" s="41"/>
    </row>
    <row r="55" spans="1:5" ht="9.75" customHeight="1">
      <c r="A55" s="33"/>
      <c r="B55" s="34"/>
      <c r="C55" s="34"/>
      <c r="D55" s="34"/>
      <c r="E55" s="43"/>
    </row>
    <row r="56" spans="1:5" ht="12.75">
      <c r="A56" s="36" t="s">
        <v>36</v>
      </c>
      <c r="B56" s="44"/>
      <c r="C56" s="44"/>
      <c r="D56" s="44"/>
      <c r="E56" s="44"/>
    </row>
    <row r="57" spans="1:5" ht="21.75">
      <c r="A57" s="26" t="s">
        <v>4</v>
      </c>
      <c r="B57" s="26" t="s">
        <v>5</v>
      </c>
      <c r="C57" s="27" t="s">
        <v>6</v>
      </c>
      <c r="D57" s="28"/>
      <c r="E57" s="29" t="s">
        <v>8</v>
      </c>
    </row>
    <row r="58" spans="1:5" ht="12.75">
      <c r="A58" s="30" t="s">
        <v>37</v>
      </c>
      <c r="B58" s="31">
        <v>1</v>
      </c>
      <c r="C58" s="31">
        <v>70184623411</v>
      </c>
      <c r="D58" s="30"/>
      <c r="E58" s="32">
        <f>A75*5183.17</f>
        <v>5338.6651</v>
      </c>
    </row>
    <row r="59" spans="1:5" ht="12.75">
      <c r="A59" s="30" t="s">
        <v>38</v>
      </c>
      <c r="B59" s="31">
        <v>1</v>
      </c>
      <c r="C59" s="31">
        <v>70184623412</v>
      </c>
      <c r="D59" s="30"/>
      <c r="E59" s="32">
        <f>A75*6420.12</f>
        <v>6612.7236</v>
      </c>
    </row>
    <row r="60" spans="1:5" ht="9.75" customHeight="1">
      <c r="A60" s="33"/>
      <c r="B60" s="34"/>
      <c r="C60" s="34"/>
      <c r="D60" s="34"/>
      <c r="E60" s="43"/>
    </row>
    <row r="61" spans="1:5" ht="17.25">
      <c r="A61" s="40" t="s">
        <v>39</v>
      </c>
      <c r="B61" s="41"/>
      <c r="C61" s="41"/>
      <c r="D61" s="41"/>
      <c r="E61" s="41"/>
    </row>
    <row r="62" spans="1:5" ht="12.75">
      <c r="A62" s="33"/>
      <c r="B62" s="34"/>
      <c r="C62" s="34"/>
      <c r="D62" s="34"/>
      <c r="E62" s="43"/>
    </row>
    <row r="63" spans="1:5" ht="12.75">
      <c r="A63" s="36" t="s">
        <v>40</v>
      </c>
      <c r="B63" s="44"/>
      <c r="C63" s="44"/>
      <c r="D63" s="44"/>
      <c r="E63" s="44"/>
    </row>
    <row r="64" spans="1:5" ht="21.75">
      <c r="A64" s="26" t="s">
        <v>4</v>
      </c>
      <c r="B64" s="26" t="s">
        <v>5</v>
      </c>
      <c r="C64" s="27" t="s">
        <v>6</v>
      </c>
      <c r="D64" s="28"/>
      <c r="E64" s="29" t="s">
        <v>8</v>
      </c>
    </row>
    <row r="65" spans="1:5" ht="12.75">
      <c r="A65" s="30" t="s">
        <v>41</v>
      </c>
      <c r="B65" s="31">
        <v>1</v>
      </c>
      <c r="C65" s="30">
        <v>70184623430</v>
      </c>
      <c r="D65" s="30"/>
      <c r="E65" s="32">
        <f>A75*2854.37</f>
        <v>2940.0011</v>
      </c>
    </row>
    <row r="66" spans="1:5" ht="12.75">
      <c r="A66" s="30" t="s">
        <v>42</v>
      </c>
      <c r="B66" s="31">
        <v>1</v>
      </c>
      <c r="C66" s="30">
        <v>70184623431</v>
      </c>
      <c r="D66" s="30"/>
      <c r="E66" s="32">
        <f>A75*2946</f>
        <v>3034.38</v>
      </c>
    </row>
    <row r="67" spans="1:5" ht="9.75" customHeight="1">
      <c r="A67" s="33"/>
      <c r="B67" s="34"/>
      <c r="C67" s="34"/>
      <c r="D67" s="34"/>
      <c r="E67" s="43"/>
    </row>
    <row r="68" spans="1:5" ht="17.25">
      <c r="A68" s="40" t="s">
        <v>43</v>
      </c>
      <c r="B68" s="41"/>
      <c r="C68" s="41"/>
      <c r="D68" s="41"/>
      <c r="E68" s="41"/>
    </row>
    <row r="69" spans="1:5" ht="9.75" customHeight="1">
      <c r="A69" s="33"/>
      <c r="B69" s="34"/>
      <c r="C69" s="34"/>
      <c r="D69" s="34"/>
      <c r="E69" s="43"/>
    </row>
    <row r="70" spans="1:5" ht="12.75">
      <c r="A70" s="36" t="s">
        <v>44</v>
      </c>
      <c r="B70" s="44"/>
      <c r="C70" s="44"/>
      <c r="D70" s="44"/>
      <c r="E70" s="44"/>
    </row>
    <row r="71" spans="1:5" ht="21.75">
      <c r="A71" s="26" t="s">
        <v>4</v>
      </c>
      <c r="B71" s="26" t="s">
        <v>5</v>
      </c>
      <c r="C71" s="27" t="s">
        <v>6</v>
      </c>
      <c r="D71" s="28"/>
      <c r="E71" s="29" t="s">
        <v>8</v>
      </c>
    </row>
    <row r="72" spans="1:5" ht="12.75">
      <c r="A72" s="30" t="s">
        <v>45</v>
      </c>
      <c r="B72" s="31">
        <v>1</v>
      </c>
      <c r="C72" s="30">
        <v>70184623434</v>
      </c>
      <c r="D72" s="30"/>
      <c r="E72" s="32">
        <f>A75*3340.49</f>
        <v>3440.7047</v>
      </c>
    </row>
    <row r="73" spans="1:5" ht="12.75">
      <c r="A73" s="30" t="s">
        <v>46</v>
      </c>
      <c r="B73" s="31">
        <v>1</v>
      </c>
      <c r="C73" s="30">
        <v>70184623435</v>
      </c>
      <c r="D73" s="30"/>
      <c r="E73" s="32">
        <f>A75*3869.97</f>
        <v>3986.0690999999997</v>
      </c>
    </row>
    <row r="75" ht="12.75">
      <c r="A75" s="46">
        <v>1.03</v>
      </c>
    </row>
  </sheetData>
  <mergeCells count="1">
    <mergeCell ref="A7:E7"/>
  </mergeCells>
  <printOptions/>
  <pageMargins left="0.7479166666666667" right="0.7479166666666667" top="0.9854166666666667" bottom="0.49236111111111114" header="0.49236111111111114" footer="0.5118055555555556"/>
  <pageSetup horizontalDpi="300" verticalDpi="300" orientation="portrait" paperSize="9"/>
  <headerFooter alignWithMargins="0">
    <oddHeader>&amp;RDIAMANTOVÉ KOTOUČE FLEXOVIT INDUSTRIAL - VÝBĚR - CENÍK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Dostál</dc:creator>
  <cp:keywords/>
  <dc:description/>
  <cp:lastModifiedBy>Tomáš Pešina</cp:lastModifiedBy>
  <cp:lastPrinted>2008-05-12T17:11:12Z</cp:lastPrinted>
  <dcterms:created xsi:type="dcterms:W3CDTF">2008-02-21T18:05:59Z</dcterms:created>
  <dcterms:modified xsi:type="dcterms:W3CDTF">2010-01-07T15:47:16Z</dcterms:modified>
  <cp:category/>
  <cp:version/>
  <cp:contentType/>
  <cp:contentStatus/>
  <cp:revision>4</cp:revision>
</cp:coreProperties>
</file>