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2" activeTab="0"/>
  </bookViews>
  <sheets>
    <sheet name="DIAMANTOVÉ KOTOUČE NORTON 2008" sheetId="1" r:id="rId1"/>
  </sheets>
  <definedNames>
    <definedName name="_xlnm.Print_Area" localSheetId="0">'DIAMANTOVÉ KOTOUČE NORTON 2008'!$A$1:$H$267</definedName>
  </definedNames>
  <calcPr fullCalcOnLoad="1"/>
</workbook>
</file>

<file path=xl/sharedStrings.xml><?xml version="1.0" encoding="utf-8"?>
<sst xmlns="http://schemas.openxmlformats.org/spreadsheetml/2006/main" count="174" uniqueCount="89">
  <si>
    <t>DIAMANTOVÉ KOTOUČE DO RUČNÍHO ELEKTRICKÉHO NÁŘADÍ</t>
  </si>
  <si>
    <t>CLIPPER CLASSIC UNI</t>
  </si>
  <si>
    <t xml:space="preserve">       Classic</t>
  </si>
  <si>
    <t>Univerzální na veškeré stavební hmoty</t>
  </si>
  <si>
    <t>Objednací kód</t>
  </si>
  <si>
    <t>Průměr</t>
  </si>
  <si>
    <t xml:space="preserve">Vrtání </t>
  </si>
  <si>
    <t>Segment ( výška x šířka )</t>
  </si>
  <si>
    <t>Cena
Kč/ks bez DPH</t>
  </si>
  <si>
    <t>10 x 1,8</t>
  </si>
  <si>
    <t>10 x 2,2</t>
  </si>
  <si>
    <t>10 x 2,6</t>
  </si>
  <si>
    <t>CLIPPER CLASSIC LASER</t>
  </si>
  <si>
    <t>Univerzální na veškeré stavební hmoty, především beton</t>
  </si>
  <si>
    <t>Vrtání</t>
  </si>
  <si>
    <t>7 x 2,2</t>
  </si>
  <si>
    <t>7 x 2,5</t>
  </si>
  <si>
    <t>10 x 2,5</t>
  </si>
  <si>
    <t>CLIPPER CLASSIC JET</t>
  </si>
  <si>
    <t>Univerzální na veškeré stavební hmoty, především na střešní krytinu</t>
  </si>
  <si>
    <t>Segment (výška x šířka )</t>
  </si>
  <si>
    <t>10 x 2,4</t>
  </si>
  <si>
    <t>CLIPPER CLASSIC CERAM</t>
  </si>
  <si>
    <t>Celoobvodový na glazovanou keramiku</t>
  </si>
  <si>
    <t>7 x 1,6</t>
  </si>
  <si>
    <t>7 x 1,7</t>
  </si>
  <si>
    <t>30/25,4</t>
  </si>
  <si>
    <t>4 X 4 EXPLORER</t>
  </si>
  <si>
    <r>
      <t xml:space="preserve">    </t>
    </r>
    <r>
      <rPr>
        <b/>
        <sz val="8"/>
        <rFont val="Arial"/>
        <family val="2"/>
      </rPr>
      <t xml:space="preserve">   Multi-purpose</t>
    </r>
  </si>
  <si>
    <t>Multifunkční  (asfalt,beton,žula,ocel)</t>
  </si>
  <si>
    <t>KSZ</t>
  </si>
  <si>
    <t xml:space="preserve">      Classic</t>
  </si>
  <si>
    <t>Nástroj na vrtání stavebních materiálů při instalaci elektrokrabic.Suché vrtání.</t>
  </si>
  <si>
    <t>Průměr (vnější/vnitřní)</t>
  </si>
  <si>
    <t>Koncovka</t>
  </si>
  <si>
    <t>Segment ( výška )</t>
  </si>
  <si>
    <t>Délka tubusu</t>
  </si>
  <si>
    <t>Cena Kč/ks bez DPH</t>
  </si>
  <si>
    <t>68/61</t>
  </si>
  <si>
    <t>M 16</t>
  </si>
  <si>
    <t>82/75</t>
  </si>
  <si>
    <t>Příslušenství k nástroji KSZ</t>
  </si>
  <si>
    <t>Vodící vrták</t>
  </si>
  <si>
    <t>Spojka šestihran M 13</t>
  </si>
  <si>
    <t>Spojka SDS M 16x100 konická</t>
  </si>
  <si>
    <t xml:space="preserve">Spojka SDS M 16x100  </t>
  </si>
  <si>
    <t>Šroubová spojka M 16xR 1/2"</t>
  </si>
  <si>
    <t>Vodící vrták dia 8 mm</t>
  </si>
  <si>
    <t>Spojka matice/šroub</t>
  </si>
  <si>
    <t xml:space="preserve">CG SLANT                                                   </t>
  </si>
  <si>
    <t xml:space="preserve">Brusný, jednořadý na stavební hmoty                                                                                                            </t>
  </si>
  <si>
    <t>Segment</t>
  </si>
  <si>
    <t>22,23/16</t>
  </si>
  <si>
    <t>turbo</t>
  </si>
  <si>
    <t xml:space="preserve">mm                                                        </t>
  </si>
  <si>
    <t>125 x 4,0 x 22,23</t>
  </si>
  <si>
    <t>A 30 S-BF27</t>
  </si>
  <si>
    <t>180 x 4,0 x 22,23</t>
  </si>
  <si>
    <t>230 x 4,0 x 22,23</t>
  </si>
  <si>
    <t>OCEL</t>
  </si>
  <si>
    <t xml:space="preserve">   TVAR 27</t>
  </si>
  <si>
    <t>Rozměr 
[mm] D x T x H</t>
  </si>
  <si>
    <t>Specifikace</t>
  </si>
  <si>
    <t>Obv. rychlost 
[m/s]</t>
  </si>
  <si>
    <t>EAN kód</t>
  </si>
  <si>
    <t>115 x 6,4 x 22,23</t>
  </si>
  <si>
    <t>125 x 6,4 x 22,23</t>
  </si>
  <si>
    <t>125 x 8,0 x 22,23</t>
  </si>
  <si>
    <t>150 x 6,4 x 22,23</t>
  </si>
  <si>
    <t>180 x 6,4 x 22,23</t>
  </si>
  <si>
    <t>180 x 8,0 x 22,23</t>
  </si>
  <si>
    <t>180 x 10,0 x 22,23</t>
  </si>
  <si>
    <t>230 x 6,4 x 22,23</t>
  </si>
  <si>
    <t>230 x 8,0 x 22,23</t>
  </si>
  <si>
    <t>230 x 10,0 x 22,23</t>
  </si>
  <si>
    <t xml:space="preserve">DIAMANTOVÉ KOTOUČE DO RUČNÍCH PIL SE SPALOVACÍM MOTOREM                   </t>
  </si>
  <si>
    <t xml:space="preserve">CLIPPER CLASSIC LASER                                                    </t>
  </si>
  <si>
    <t xml:space="preserve">         Classic</t>
  </si>
  <si>
    <t xml:space="preserve">Běžné stavební hmoty, beton                                                                                                                   </t>
  </si>
  <si>
    <t>Objednací číslo</t>
  </si>
  <si>
    <t>10 x 2,8</t>
  </si>
  <si>
    <t xml:space="preserve">4 X 4 EXPLORER                                               </t>
  </si>
  <si>
    <t xml:space="preserve">       Multi purpose</t>
  </si>
  <si>
    <t xml:space="preserve">Multifunkční (aslat,beton,žula,ocel)                                                                                                           </t>
  </si>
  <si>
    <t>10 x 3,0</t>
  </si>
  <si>
    <t>10 x 3,2</t>
  </si>
  <si>
    <t xml:space="preserve">DYNAMIC DUO GRANIT                                       </t>
  </si>
  <si>
    <t xml:space="preserve">       Dynamic</t>
  </si>
  <si>
    <t xml:space="preserve">Žula, přírodní kámen,beton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</si>
</sst>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_-* #,##0.00&quot; zł&quot;_-;\-* #,##0.00&quot; zł&quot;_-;_-* \-??&quot; zł&quot;_-;_-@_-"/>
    <numFmt numFmtId="167" formatCode="#,##0.00_ ;\-#,##0.00\ "/>
    <numFmt numFmtId="168" formatCode="0.00"/>
    <numFmt numFmtId="169" formatCode="@"/>
    <numFmt numFmtId="170" formatCode="0.0"/>
  </numFmts>
  <fonts count="9"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7" fontId="1" fillId="0" borderId="1" xfId="17" applyNumberFormat="1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8" fontId="1" fillId="0" borderId="1" xfId="0" applyNumberFormat="1" applyFont="1" applyFill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7" fontId="1" fillId="0" borderId="1" xfId="17" applyNumberFormat="1" applyFont="1" applyFill="1" applyBorder="1" applyAlignment="1" applyProtection="1">
      <alignment horizontal="left" vertical="center"/>
      <protection/>
    </xf>
    <xf numFmtId="164" fontId="3" fillId="3" borderId="1" xfId="0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4" fontId="5" fillId="4" borderId="2" xfId="0" applyFont="1" applyFill="1" applyBorder="1" applyAlignment="1">
      <alignment horizontal="left" vertical="center"/>
    </xf>
    <xf numFmtId="164" fontId="5" fillId="4" borderId="3" xfId="0" applyFont="1" applyFill="1" applyBorder="1" applyAlignment="1">
      <alignment horizontal="left" vertical="center"/>
    </xf>
    <xf numFmtId="164" fontId="0" fillId="4" borderId="3" xfId="0" applyFont="1" applyFill="1" applyBorder="1" applyAlignment="1">
      <alignment horizontal="left" vertical="center"/>
    </xf>
    <xf numFmtId="164" fontId="0" fillId="4" borderId="4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  <xf numFmtId="168" fontId="0" fillId="0" borderId="1" xfId="0" applyNumberFormat="1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 vertical="center"/>
    </xf>
    <xf numFmtId="164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7" fontId="1" fillId="4" borderId="1" xfId="17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/>
    </xf>
    <xf numFmtId="168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8" fontId="4" fillId="5" borderId="1" xfId="0" applyNumberFormat="1" applyFont="1" applyFill="1" applyBorder="1" applyAlignment="1">
      <alignment horizontal="center"/>
    </xf>
    <xf numFmtId="167" fontId="4" fillId="5" borderId="1" xfId="17" applyNumberFormat="1" applyFont="1" applyFill="1" applyBorder="1" applyAlignment="1" applyProtection="1">
      <alignment horizontal="center"/>
      <protection/>
    </xf>
    <xf numFmtId="164" fontId="1" fillId="6" borderId="2" xfId="0" applyFont="1" applyFill="1" applyBorder="1" applyAlignment="1">
      <alignment horizontal="center"/>
    </xf>
    <xf numFmtId="164" fontId="1" fillId="6" borderId="3" xfId="0" applyFont="1" applyFill="1" applyBorder="1" applyAlignment="1">
      <alignment horizontal="center"/>
    </xf>
    <xf numFmtId="168" fontId="1" fillId="6" borderId="4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7" fontId="4" fillId="6" borderId="1" xfId="17" applyNumberFormat="1" applyFont="1" applyFill="1" applyBorder="1" applyAlignment="1" applyProtection="1">
      <alignment horizontal="center"/>
      <protection/>
    </xf>
    <xf numFmtId="168" fontId="1" fillId="6" borderId="1" xfId="0" applyNumberFormat="1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4" fontId="6" fillId="4" borderId="2" xfId="0" applyFont="1" applyFill="1" applyBorder="1" applyAlignment="1">
      <alignment horizontal="left" vertical="center"/>
    </xf>
    <xf numFmtId="168" fontId="1" fillId="7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/>
    </xf>
    <xf numFmtId="164" fontId="3" fillId="9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10" borderId="1" xfId="0" applyFont="1" applyFill="1" applyBorder="1" applyAlignment="1">
      <alignment horizontal="center"/>
    </xf>
    <xf numFmtId="165" fontId="1" fillId="1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3" fillId="7" borderId="1" xfId="0" applyFont="1" applyFill="1" applyBorder="1" applyAlignment="1">
      <alignment horizontal="left" vertical="center"/>
    </xf>
    <xf numFmtId="164" fontId="4" fillId="4" borderId="3" xfId="0" applyFont="1" applyFill="1" applyBorder="1" applyAlignment="1">
      <alignment horizontal="left" vertical="center"/>
    </xf>
    <xf numFmtId="164" fontId="1" fillId="4" borderId="3" xfId="0" applyFont="1" applyFill="1" applyBorder="1" applyAlignment="1">
      <alignment horizontal="left" vertical="center"/>
    </xf>
    <xf numFmtId="164" fontId="1" fillId="4" borderId="4" xfId="0" applyFont="1" applyFill="1" applyBorder="1" applyAlignment="1">
      <alignment horizontal="left" vertical="center"/>
    </xf>
    <xf numFmtId="164" fontId="5" fillId="4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center"/>
    </xf>
    <xf numFmtId="167" fontId="1" fillId="5" borderId="1" xfId="17" applyNumberFormat="1" applyFont="1" applyFill="1" applyBorder="1" applyAlignment="1" applyProtection="1">
      <alignment horizontal="center"/>
      <protection/>
    </xf>
    <xf numFmtId="164" fontId="7" fillId="5" borderId="1" xfId="0" applyFont="1" applyFill="1" applyBorder="1" applyAlignment="1">
      <alignment horizontal="left" vertical="center"/>
    </xf>
    <xf numFmtId="165" fontId="1" fillId="5" borderId="1" xfId="0" applyNumberFormat="1" applyFont="1" applyFill="1" applyBorder="1" applyAlignment="1">
      <alignment horizontal="left" vertical="center"/>
    </xf>
    <xf numFmtId="167" fontId="1" fillId="5" borderId="1" xfId="17" applyNumberFormat="1" applyFont="1" applyFill="1" applyBorder="1" applyAlignment="1" applyProtection="1">
      <alignment horizontal="left" vertical="center"/>
      <protection/>
    </xf>
    <xf numFmtId="164" fontId="1" fillId="5" borderId="1" xfId="0" applyFont="1" applyFill="1" applyBorder="1" applyAlignment="1">
      <alignment horizontal="left" vertical="center"/>
    </xf>
    <xf numFmtId="164" fontId="4" fillId="4" borderId="2" xfId="0" applyFont="1" applyFill="1" applyBorder="1" applyAlignment="1">
      <alignment horizontal="left" vertical="center"/>
    </xf>
    <xf numFmtId="164" fontId="1" fillId="4" borderId="4" xfId="0" applyFont="1" applyFill="1" applyBorder="1" applyAlignment="1">
      <alignment horizontal="right" vertic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 vertical="center"/>
    </xf>
    <xf numFmtId="167" fontId="4" fillId="5" borderId="1" xfId="17" applyNumberFormat="1" applyFont="1" applyFill="1" applyBorder="1" applyAlignment="1" applyProtection="1">
      <alignment horizontal="center" vertical="center"/>
      <protection/>
    </xf>
    <xf numFmtId="164" fontId="1" fillId="5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7" fontId="4" fillId="5" borderId="1" xfId="17" applyNumberFormat="1" applyFont="1" applyFill="1" applyBorder="1" applyAlignment="1" applyProtection="1">
      <alignment horizontal="center" vertical="center" wrapText="1"/>
      <protection/>
    </xf>
    <xf numFmtId="165" fontId="1" fillId="6" borderId="4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left" vertical="center"/>
    </xf>
    <xf numFmtId="164" fontId="1" fillId="3" borderId="3" xfId="0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center" vertical="center"/>
    </xf>
    <xf numFmtId="167" fontId="4" fillId="6" borderId="1" xfId="17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left"/>
    </xf>
    <xf numFmtId="165" fontId="0" fillId="4" borderId="4" xfId="0" applyNumberFormat="1" applyFont="1" applyFill="1" applyBorder="1" applyAlignment="1">
      <alignment horizontal="left" vertical="center"/>
    </xf>
    <xf numFmtId="165" fontId="0" fillId="4" borderId="1" xfId="0" applyNumberFormat="1" applyFont="1" applyFill="1" applyBorder="1" applyAlignment="1">
      <alignment horizontal="left" vertical="center"/>
    </xf>
    <xf numFmtId="167" fontId="5" fillId="4" borderId="1" xfId="17" applyNumberFormat="1" applyFont="1" applyFill="1" applyBorder="1" applyAlignment="1" applyProtection="1">
      <alignment horizontal="left" vertical="center"/>
      <protection/>
    </xf>
    <xf numFmtId="164" fontId="0" fillId="4" borderId="1" xfId="0" applyFont="1" applyFill="1" applyBorder="1" applyAlignment="1">
      <alignment horizontal="left" vertical="center"/>
    </xf>
    <xf numFmtId="164" fontId="5" fillId="6" borderId="2" xfId="0" applyFont="1" applyFill="1" applyBorder="1" applyAlignment="1">
      <alignment horizontal="left" vertical="center"/>
    </xf>
    <xf numFmtId="164" fontId="0" fillId="6" borderId="3" xfId="0" applyFont="1" applyFill="1" applyBorder="1" applyAlignment="1">
      <alignment horizontal="left" vertical="center"/>
    </xf>
    <xf numFmtId="165" fontId="0" fillId="6" borderId="4" xfId="0" applyNumberFormat="1" applyFont="1" applyFill="1" applyBorder="1" applyAlignment="1">
      <alignment horizontal="left" vertical="center"/>
    </xf>
    <xf numFmtId="165" fontId="0" fillId="6" borderId="1" xfId="0" applyNumberFormat="1" applyFont="1" applyFill="1" applyBorder="1" applyAlignment="1">
      <alignment horizontal="left" vertical="center"/>
    </xf>
    <xf numFmtId="167" fontId="5" fillId="6" borderId="1" xfId="17" applyNumberFormat="1" applyFont="1" applyFill="1" applyBorder="1" applyAlignment="1" applyProtection="1">
      <alignment horizontal="left" vertical="center"/>
      <protection/>
    </xf>
    <xf numFmtId="164" fontId="0" fillId="6" borderId="1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9" fontId="1" fillId="4" borderId="1" xfId="0" applyNumberFormat="1" applyFont="1" applyFill="1" applyBorder="1" applyAlignment="1">
      <alignment horizontal="center" vertical="center" wrapText="1"/>
    </xf>
    <xf numFmtId="169" fontId="1" fillId="4" borderId="1" xfId="17" applyNumberFormat="1" applyFont="1" applyFill="1" applyBorder="1" applyAlignment="1" applyProtection="1">
      <alignment horizontal="center" vertical="center" wrapText="1"/>
      <protection/>
    </xf>
    <xf numFmtId="164" fontId="1" fillId="6" borderId="1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 horizontal="center" vertical="center"/>
    </xf>
    <xf numFmtId="168" fontId="4" fillId="4" borderId="1" xfId="17" applyNumberFormat="1" applyFont="1" applyFill="1" applyBorder="1" applyAlignment="1" applyProtection="1">
      <alignment horizontal="center" vertical="center" wrapText="1"/>
      <protection/>
    </xf>
    <xf numFmtId="165" fontId="1" fillId="4" borderId="1" xfId="0" applyNumberFormat="1" applyFont="1" applyFill="1" applyBorder="1" applyAlignment="1">
      <alignment horizontal="left" vertical="center"/>
    </xf>
    <xf numFmtId="167" fontId="4" fillId="4" borderId="1" xfId="17" applyNumberFormat="1" applyFont="1" applyFill="1" applyBorder="1" applyAlignment="1" applyProtection="1">
      <alignment horizontal="center" vertical="center"/>
      <protection/>
    </xf>
    <xf numFmtId="164" fontId="1" fillId="6" borderId="1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1" fillId="4" borderId="5" xfId="0" applyFont="1" applyFill="1" applyBorder="1" applyAlignment="1">
      <alignment horizontal="center" vertical="center"/>
    </xf>
    <xf numFmtId="164" fontId="1" fillId="4" borderId="6" xfId="0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7" fillId="11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7" fontId="2" fillId="2" borderId="1" xfId="17" applyNumberFormat="1" applyFont="1" applyFill="1" applyBorder="1" applyAlignment="1" applyProtection="1">
      <alignment horizontal="left" vertical="center"/>
      <protection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7" fontId="1" fillId="0" borderId="1" xfId="17" applyNumberFormat="1" applyFont="1" applyFill="1" applyBorder="1" applyAlignment="1" applyProtection="1">
      <alignment horizontal="center" vertical="center"/>
      <protection/>
    </xf>
    <xf numFmtId="164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left" vertical="center"/>
    </xf>
    <xf numFmtId="164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left" vertical="center"/>
    </xf>
    <xf numFmtId="167" fontId="4" fillId="0" borderId="1" xfId="17" applyNumberFormat="1" applyFont="1" applyFill="1" applyBorder="1" applyAlignment="1" applyProtection="1">
      <alignment horizontal="center"/>
      <protection/>
    </xf>
    <xf numFmtId="164" fontId="1" fillId="7" borderId="1" xfId="0" applyFont="1" applyFill="1" applyBorder="1" applyAlignment="1">
      <alignment horizontal="left" vertical="center"/>
    </xf>
    <xf numFmtId="165" fontId="1" fillId="7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167" fontId="1" fillId="6" borderId="1" xfId="17" applyNumberFormat="1" applyFont="1" applyFill="1" applyBorder="1" applyAlignment="1" applyProtection="1">
      <alignment horizontal="left" vertical="center"/>
      <protection/>
    </xf>
    <xf numFmtId="170" fontId="1" fillId="5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left" vertical="center"/>
    </xf>
    <xf numFmtId="164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AFB4"/>
      <rgbColor rgb="00993366"/>
      <rgbColor rgb="00FFFFCC"/>
      <rgbColor rgb="00CCFFFF"/>
      <rgbColor rgb="00660066"/>
      <rgbColor rgb="00FF8080"/>
      <rgbColor rgb="00006DB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FB7D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999C7"/>
      <rgbColor rgb="00182A75"/>
      <rgbColor rgb="005AA24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0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3.7109375" style="1" customWidth="1"/>
    <col min="2" max="2" width="13.57421875" style="1" customWidth="1"/>
    <col min="3" max="3" width="10.57421875" style="2" customWidth="1"/>
    <col min="4" max="4" width="17.140625" style="2" customWidth="1"/>
    <col min="5" max="5" width="12.8515625" style="2" customWidth="1"/>
    <col min="6" max="6" width="9.28125" style="2" customWidth="1"/>
    <col min="7" max="7" width="14.57421875" style="3" customWidth="1"/>
    <col min="8" max="8" width="1.421875" style="4" customWidth="1"/>
    <col min="9" max="9" width="9.140625" style="5" customWidth="1"/>
    <col min="10" max="16384" width="9.140625" style="1" customWidth="1"/>
  </cols>
  <sheetData>
    <row r="1" spans="1:9" s="9" customFormat="1" ht="34.5" customHeight="1">
      <c r="A1" s="6" t="s">
        <v>0</v>
      </c>
      <c r="B1" s="6"/>
      <c r="C1" s="6"/>
      <c r="D1" s="6"/>
      <c r="E1" s="6"/>
      <c r="F1" s="6"/>
      <c r="G1" s="6"/>
      <c r="H1" s="7"/>
      <c r="I1" s="8"/>
    </row>
    <row r="2" spans="3:9" s="9" customFormat="1" ht="12" customHeight="1">
      <c r="C2" s="10"/>
      <c r="D2" s="10"/>
      <c r="E2" s="10"/>
      <c r="F2" s="10"/>
      <c r="G2" s="11"/>
      <c r="H2" s="7"/>
      <c r="I2" s="8"/>
    </row>
    <row r="3" spans="1:9" s="9" customFormat="1" ht="18.75" customHeight="1">
      <c r="A3" s="12" t="s">
        <v>1</v>
      </c>
      <c r="B3" s="12"/>
      <c r="C3" s="12"/>
      <c r="D3" s="13" t="s">
        <v>2</v>
      </c>
      <c r="E3" s="10"/>
      <c r="F3" s="10"/>
      <c r="G3" s="11"/>
      <c r="H3" s="7"/>
      <c r="I3" s="8"/>
    </row>
    <row r="4" spans="3:9" s="9" customFormat="1" ht="3" customHeight="1">
      <c r="C4" s="10"/>
      <c r="D4" s="10"/>
      <c r="E4" s="10"/>
      <c r="F4" s="10"/>
      <c r="G4" s="11"/>
      <c r="H4" s="7"/>
      <c r="I4" s="8"/>
    </row>
    <row r="5" spans="1:9" s="20" customFormat="1" ht="20.25" customHeight="1">
      <c r="A5" s="14" t="s">
        <v>3</v>
      </c>
      <c r="B5" s="15"/>
      <c r="C5" s="16"/>
      <c r="D5" s="16"/>
      <c r="E5" s="16"/>
      <c r="F5" s="16"/>
      <c r="G5" s="17"/>
      <c r="H5" s="18"/>
      <c r="I5" s="19"/>
    </row>
    <row r="6" spans="3:9" s="9" customFormat="1" ht="3" customHeight="1">
      <c r="C6" s="10"/>
      <c r="D6" s="10"/>
      <c r="E6" s="10"/>
      <c r="F6" s="10"/>
      <c r="G6" s="11"/>
      <c r="H6" s="7"/>
      <c r="I6" s="8"/>
    </row>
    <row r="7" spans="1:9" s="26" customFormat="1" ht="18.75" customHeight="1">
      <c r="A7" s="21" t="s">
        <v>4</v>
      </c>
      <c r="B7" s="21" t="s">
        <v>5</v>
      </c>
      <c r="C7" s="22" t="s">
        <v>6</v>
      </c>
      <c r="D7" s="22" t="s">
        <v>7</v>
      </c>
      <c r="E7" s="21"/>
      <c r="F7" s="22"/>
      <c r="G7" s="23" t="s">
        <v>8</v>
      </c>
      <c r="H7" s="24"/>
      <c r="I7" s="25"/>
    </row>
    <row r="8" spans="1:7" ht="12.75">
      <c r="A8" s="27">
        <v>70184626806</v>
      </c>
      <c r="B8" s="27">
        <v>115</v>
      </c>
      <c r="C8" s="28">
        <v>22.23</v>
      </c>
      <c r="D8" s="29" t="s">
        <v>9</v>
      </c>
      <c r="E8" s="29"/>
      <c r="F8" s="29"/>
      <c r="G8" s="30">
        <f>A270*401.7</f>
        <v>413.751</v>
      </c>
    </row>
    <row r="9" spans="1:7" ht="12.75">
      <c r="A9" s="27">
        <v>70184626807</v>
      </c>
      <c r="B9" s="27">
        <v>125</v>
      </c>
      <c r="C9" s="28">
        <v>22.23</v>
      </c>
      <c r="D9" s="29" t="s">
        <v>9</v>
      </c>
      <c r="E9" s="29"/>
      <c r="F9" s="29"/>
      <c r="G9" s="30">
        <f>A270*540.75</f>
        <v>556.9725</v>
      </c>
    </row>
    <row r="10" spans="1:7" ht="12.75">
      <c r="A10" s="27">
        <v>70184626809</v>
      </c>
      <c r="B10" s="27">
        <v>180</v>
      </c>
      <c r="C10" s="28">
        <v>22.23</v>
      </c>
      <c r="D10" s="29" t="s">
        <v>10</v>
      </c>
      <c r="E10" s="29"/>
      <c r="F10" s="29"/>
      <c r="G10" s="30">
        <f>A270*813.7</f>
        <v>838.1110000000001</v>
      </c>
    </row>
    <row r="11" spans="1:7" ht="9.75" customHeight="1">
      <c r="A11" s="27">
        <v>70184626810</v>
      </c>
      <c r="B11" s="27">
        <v>230</v>
      </c>
      <c r="C11" s="28">
        <v>22.23</v>
      </c>
      <c r="D11" s="29" t="s">
        <v>11</v>
      </c>
      <c r="E11" s="29"/>
      <c r="F11" s="29"/>
      <c r="G11" s="31">
        <f>A270*1019.7</f>
        <v>1050.2910000000002</v>
      </c>
    </row>
    <row r="12" spans="1:9" s="38" customFormat="1" ht="3" customHeight="1">
      <c r="A12" s="32"/>
      <c r="B12" s="33"/>
      <c r="C12" s="34"/>
      <c r="D12" s="35"/>
      <c r="E12" s="35"/>
      <c r="F12" s="35"/>
      <c r="G12" s="36"/>
      <c r="H12" s="4"/>
      <c r="I12" s="37"/>
    </row>
    <row r="13" spans="1:9" s="9" customFormat="1" ht="18.75" customHeight="1">
      <c r="A13" s="12" t="s">
        <v>12</v>
      </c>
      <c r="B13" s="12"/>
      <c r="C13" s="12"/>
      <c r="D13" s="13" t="s">
        <v>2</v>
      </c>
      <c r="E13" s="10"/>
      <c r="F13" s="10"/>
      <c r="G13" s="11"/>
      <c r="H13" s="7"/>
      <c r="I13" s="5"/>
    </row>
    <row r="14" spans="3:9" s="9" customFormat="1" ht="3" customHeight="1">
      <c r="C14" s="10"/>
      <c r="D14" s="10"/>
      <c r="E14" s="10"/>
      <c r="F14" s="10"/>
      <c r="G14" s="11"/>
      <c r="H14" s="7"/>
      <c r="I14" s="5"/>
    </row>
    <row r="15" spans="1:9" s="20" customFormat="1" ht="20.25" customHeight="1">
      <c r="A15" s="14" t="s">
        <v>13</v>
      </c>
      <c r="B15" s="15"/>
      <c r="C15" s="16"/>
      <c r="D15" s="16"/>
      <c r="E15" s="16"/>
      <c r="F15" s="16"/>
      <c r="G15" s="17"/>
      <c r="H15" s="18"/>
      <c r="I15" s="39"/>
    </row>
    <row r="16" spans="3:9" s="9" customFormat="1" ht="3" customHeight="1">
      <c r="C16" s="10"/>
      <c r="D16" s="10"/>
      <c r="E16" s="10"/>
      <c r="F16" s="10"/>
      <c r="G16" s="11"/>
      <c r="H16" s="7"/>
      <c r="I16" s="5"/>
    </row>
    <row r="17" spans="1:9" s="26" customFormat="1" ht="18.75" customHeight="1">
      <c r="A17" s="21" t="s">
        <v>4</v>
      </c>
      <c r="B17" s="21" t="s">
        <v>5</v>
      </c>
      <c r="C17" s="22" t="s">
        <v>14</v>
      </c>
      <c r="D17" s="22" t="s">
        <v>7</v>
      </c>
      <c r="E17" s="22"/>
      <c r="F17" s="22"/>
      <c r="G17" s="23" t="s">
        <v>8</v>
      </c>
      <c r="H17" s="24"/>
      <c r="I17" s="5"/>
    </row>
    <row r="18" spans="1:7" ht="12.75">
      <c r="A18" s="27">
        <v>70184626834</v>
      </c>
      <c r="B18" s="27">
        <v>115</v>
      </c>
      <c r="C18" s="28">
        <v>22.23</v>
      </c>
      <c r="D18" s="29" t="s">
        <v>15</v>
      </c>
      <c r="E18" s="29"/>
      <c r="F18" s="29"/>
      <c r="G18" s="30">
        <f>A270*513.97</f>
        <v>529.3891000000001</v>
      </c>
    </row>
    <row r="19" spans="1:7" ht="12.75">
      <c r="A19" s="27">
        <v>70184626835</v>
      </c>
      <c r="B19" s="27">
        <v>125</v>
      </c>
      <c r="C19" s="28">
        <v>22.23</v>
      </c>
      <c r="D19" s="29" t="s">
        <v>15</v>
      </c>
      <c r="E19" s="29"/>
      <c r="F19" s="29"/>
      <c r="G19" s="30">
        <f>A270*695.25</f>
        <v>716.1075000000001</v>
      </c>
    </row>
    <row r="20" spans="1:7" ht="12.75">
      <c r="A20" s="27">
        <v>70184626836</v>
      </c>
      <c r="B20" s="27">
        <v>150</v>
      </c>
      <c r="C20" s="28">
        <v>22.23</v>
      </c>
      <c r="D20" s="29" t="s">
        <v>15</v>
      </c>
      <c r="E20" s="29"/>
      <c r="F20" s="29"/>
      <c r="G20" s="30">
        <f>A270*901.25</f>
        <v>928.2875</v>
      </c>
    </row>
    <row r="21" spans="1:7" ht="12.75">
      <c r="A21" s="27">
        <v>70184626837</v>
      </c>
      <c r="B21" s="27">
        <v>180</v>
      </c>
      <c r="C21" s="28">
        <v>22.23</v>
      </c>
      <c r="D21" s="29" t="s">
        <v>16</v>
      </c>
      <c r="E21" s="29"/>
      <c r="F21" s="29"/>
      <c r="G21" s="30">
        <f>A270*1019.7</f>
        <v>1050.2910000000002</v>
      </c>
    </row>
    <row r="22" spans="1:7" ht="12.75">
      <c r="A22" s="27">
        <v>70184626838</v>
      </c>
      <c r="B22" s="27">
        <v>230</v>
      </c>
      <c r="C22" s="28">
        <v>22.23</v>
      </c>
      <c r="D22" s="29" t="s">
        <v>17</v>
      </c>
      <c r="E22" s="29"/>
      <c r="F22" s="29"/>
      <c r="G22" s="30">
        <f>A270*1251.45</f>
        <v>1288.9935</v>
      </c>
    </row>
    <row r="23" spans="1:7" ht="0.75" customHeight="1">
      <c r="A23" s="40"/>
      <c r="B23" s="40"/>
      <c r="C23" s="41"/>
      <c r="D23" s="41"/>
      <c r="E23" s="41"/>
      <c r="F23" s="41"/>
      <c r="G23" s="5"/>
    </row>
    <row r="24" spans="1:7" ht="12.75" hidden="1">
      <c r="A24" s="42"/>
      <c r="B24" s="42"/>
      <c r="C24" s="43"/>
      <c r="D24" s="43"/>
      <c r="E24" s="43"/>
      <c r="F24" s="43"/>
      <c r="G24" s="5"/>
    </row>
    <row r="25" spans="1:7" ht="12.75" hidden="1">
      <c r="A25" s="40"/>
      <c r="B25" s="40"/>
      <c r="C25" s="41"/>
      <c r="D25" s="41"/>
      <c r="E25" s="41"/>
      <c r="F25" s="41"/>
      <c r="G25" s="5"/>
    </row>
    <row r="26" ht="3" customHeight="1"/>
    <row r="27" spans="1:9" s="9" customFormat="1" ht="18.75" customHeight="1">
      <c r="A27" s="12" t="s">
        <v>18</v>
      </c>
      <c r="B27" s="12"/>
      <c r="C27" s="12"/>
      <c r="D27" s="13" t="s">
        <v>2</v>
      </c>
      <c r="E27" s="10"/>
      <c r="F27" s="10"/>
      <c r="G27" s="11"/>
      <c r="H27" s="7"/>
      <c r="I27" s="5"/>
    </row>
    <row r="28" spans="3:9" s="9" customFormat="1" ht="3" customHeight="1">
      <c r="C28" s="10"/>
      <c r="D28" s="10"/>
      <c r="E28" s="10"/>
      <c r="F28" s="10"/>
      <c r="G28" s="11"/>
      <c r="H28" s="7"/>
      <c r="I28" s="5"/>
    </row>
    <row r="29" spans="1:9" s="20" customFormat="1" ht="20.25" customHeight="1">
      <c r="A29" s="44" t="s">
        <v>19</v>
      </c>
      <c r="B29" s="15"/>
      <c r="C29" s="16"/>
      <c r="D29" s="16"/>
      <c r="E29" s="16"/>
      <c r="F29" s="16"/>
      <c r="G29" s="17"/>
      <c r="H29" s="18"/>
      <c r="I29" s="39"/>
    </row>
    <row r="30" spans="3:9" s="9" customFormat="1" ht="3" customHeight="1">
      <c r="C30" s="10"/>
      <c r="D30" s="10"/>
      <c r="E30" s="10"/>
      <c r="F30" s="10"/>
      <c r="G30" s="11"/>
      <c r="H30" s="7"/>
      <c r="I30" s="5"/>
    </row>
    <row r="31" spans="1:9" s="26" customFormat="1" ht="18.75" customHeight="1">
      <c r="A31" s="21" t="s">
        <v>4</v>
      </c>
      <c r="B31" s="21" t="s">
        <v>5</v>
      </c>
      <c r="C31" s="22" t="s">
        <v>14</v>
      </c>
      <c r="D31" s="22" t="s">
        <v>20</v>
      </c>
      <c r="E31" s="22"/>
      <c r="F31" s="22"/>
      <c r="G31" s="23" t="s">
        <v>8</v>
      </c>
      <c r="H31" s="24"/>
      <c r="I31" s="5"/>
    </row>
    <row r="32" spans="1:7" ht="12.75">
      <c r="A32" s="27">
        <v>70184626814</v>
      </c>
      <c r="B32" s="27">
        <v>115</v>
      </c>
      <c r="C32" s="28">
        <v>22.23</v>
      </c>
      <c r="D32" s="29" t="s">
        <v>10</v>
      </c>
      <c r="E32" s="29"/>
      <c r="F32" s="29"/>
      <c r="G32" s="30">
        <f>A270*401.7</f>
        <v>413.751</v>
      </c>
    </row>
    <row r="33" spans="1:7" ht="12.75">
      <c r="A33" s="27">
        <v>70184626815</v>
      </c>
      <c r="B33" s="27">
        <v>125</v>
      </c>
      <c r="C33" s="28">
        <v>22.23</v>
      </c>
      <c r="D33" s="29" t="s">
        <v>10</v>
      </c>
      <c r="E33" s="29"/>
      <c r="F33" s="29"/>
      <c r="G33" s="30">
        <f>A270*540.75</f>
        <v>556.9725</v>
      </c>
    </row>
    <row r="34" spans="1:7" ht="12.75">
      <c r="A34" s="27">
        <v>70184626816</v>
      </c>
      <c r="B34" s="27">
        <v>180</v>
      </c>
      <c r="C34" s="28">
        <v>22.23</v>
      </c>
      <c r="D34" s="29" t="s">
        <v>21</v>
      </c>
      <c r="E34" s="29"/>
      <c r="F34" s="29"/>
      <c r="G34" s="30">
        <f>A270*813.7</f>
        <v>838.1110000000001</v>
      </c>
    </row>
    <row r="35" spans="1:7" ht="12.75">
      <c r="A35" s="27">
        <v>70184626818</v>
      </c>
      <c r="B35" s="27">
        <v>230</v>
      </c>
      <c r="C35" s="28">
        <v>22.23</v>
      </c>
      <c r="D35" s="29" t="s">
        <v>11</v>
      </c>
      <c r="E35" s="29"/>
      <c r="F35" s="29"/>
      <c r="G35" s="30">
        <f>A270*1019.7</f>
        <v>1050.2910000000002</v>
      </c>
    </row>
    <row r="36" spans="1:7" ht="12.75" customHeight="1" hidden="1">
      <c r="A36" s="40"/>
      <c r="B36" s="40"/>
      <c r="C36" s="45"/>
      <c r="D36" s="41"/>
      <c r="E36" s="41"/>
      <c r="F36" s="41"/>
      <c r="G36" s="5"/>
    </row>
    <row r="37" spans="1:7" ht="12.75" hidden="1">
      <c r="A37" s="42"/>
      <c r="B37" s="42"/>
      <c r="C37" s="46"/>
      <c r="D37" s="43"/>
      <c r="E37" s="43"/>
      <c r="F37" s="43"/>
      <c r="G37" s="5"/>
    </row>
    <row r="38" ht="3" customHeight="1"/>
    <row r="39" spans="1:9" s="9" customFormat="1" ht="18.75" customHeight="1">
      <c r="A39" s="47" t="s">
        <v>22</v>
      </c>
      <c r="B39" s="47"/>
      <c r="C39" s="47"/>
      <c r="D39" s="13" t="s">
        <v>2</v>
      </c>
      <c r="E39" s="10"/>
      <c r="F39" s="10"/>
      <c r="G39" s="11"/>
      <c r="H39" s="7"/>
      <c r="I39" s="5"/>
    </row>
    <row r="40" spans="3:9" s="9" customFormat="1" ht="3" customHeight="1">
      <c r="C40" s="10"/>
      <c r="D40" s="10"/>
      <c r="E40" s="10"/>
      <c r="F40" s="10"/>
      <c r="G40" s="11"/>
      <c r="H40" s="7"/>
      <c r="I40" s="5"/>
    </row>
    <row r="41" spans="1:9" s="20" customFormat="1" ht="20.25" customHeight="1">
      <c r="A41" s="14" t="s">
        <v>23</v>
      </c>
      <c r="B41" s="15"/>
      <c r="C41" s="16"/>
      <c r="D41" s="16"/>
      <c r="E41" s="16"/>
      <c r="F41" s="16"/>
      <c r="G41" s="17"/>
      <c r="H41" s="18"/>
      <c r="I41" s="39"/>
    </row>
    <row r="42" spans="3:9" s="9" customFormat="1" ht="3" customHeight="1">
      <c r="C42" s="10"/>
      <c r="D42" s="10"/>
      <c r="E42" s="10"/>
      <c r="F42" s="10"/>
      <c r="G42" s="11"/>
      <c r="H42" s="7"/>
      <c r="I42" s="5"/>
    </row>
    <row r="43" spans="1:9" s="26" customFormat="1" ht="18.75" customHeight="1">
      <c r="A43" s="21" t="s">
        <v>4</v>
      </c>
      <c r="B43" s="21" t="s">
        <v>5</v>
      </c>
      <c r="C43" s="22" t="s">
        <v>14</v>
      </c>
      <c r="D43" s="22" t="s">
        <v>20</v>
      </c>
      <c r="E43" s="22"/>
      <c r="F43" s="22"/>
      <c r="G43" s="23" t="s">
        <v>8</v>
      </c>
      <c r="H43" s="24"/>
      <c r="I43" s="5"/>
    </row>
    <row r="44" spans="1:7" ht="12.75">
      <c r="A44" s="27">
        <v>70184626825</v>
      </c>
      <c r="B44" s="27">
        <v>115</v>
      </c>
      <c r="C44" s="28">
        <v>22.23</v>
      </c>
      <c r="D44" s="28" t="s">
        <v>24</v>
      </c>
      <c r="E44" s="29"/>
      <c r="F44" s="29"/>
      <c r="G44" s="30">
        <f>A270*359.47</f>
        <v>370.25410000000005</v>
      </c>
    </row>
    <row r="45" spans="1:7" ht="12.75">
      <c r="A45" s="27">
        <v>70184626826</v>
      </c>
      <c r="B45" s="27">
        <v>125</v>
      </c>
      <c r="C45" s="28">
        <v>22.23</v>
      </c>
      <c r="D45" s="28" t="s">
        <v>24</v>
      </c>
      <c r="E45" s="29"/>
      <c r="F45" s="29"/>
      <c r="G45" s="30">
        <f>A270*668.47</f>
        <v>688.5241000000001</v>
      </c>
    </row>
    <row r="46" spans="1:7" ht="12.75">
      <c r="A46" s="27">
        <v>70184626828</v>
      </c>
      <c r="B46" s="27">
        <v>180</v>
      </c>
      <c r="C46" s="28">
        <v>22.23</v>
      </c>
      <c r="D46" s="28" t="s">
        <v>25</v>
      </c>
      <c r="E46" s="29"/>
      <c r="F46" s="29"/>
      <c r="G46" s="30">
        <f>A270*916.7</f>
        <v>944.201</v>
      </c>
    </row>
    <row r="47" spans="1:7" ht="12.75">
      <c r="A47" s="27">
        <v>70184626829</v>
      </c>
      <c r="B47" s="27">
        <v>200</v>
      </c>
      <c r="C47" s="28" t="s">
        <v>26</v>
      </c>
      <c r="D47" s="28" t="s">
        <v>25</v>
      </c>
      <c r="E47" s="29"/>
      <c r="F47" s="29"/>
      <c r="G47" s="30">
        <f>A270*1019.7</f>
        <v>1050.2910000000002</v>
      </c>
    </row>
    <row r="48" spans="1:7" ht="9.75" customHeight="1">
      <c r="A48" s="27">
        <v>70184626830</v>
      </c>
      <c r="B48" s="27">
        <v>230</v>
      </c>
      <c r="C48" s="28">
        <v>22.23</v>
      </c>
      <c r="D48" s="28" t="s">
        <v>15</v>
      </c>
      <c r="E48" s="29"/>
      <c r="F48" s="29"/>
      <c r="G48" s="30">
        <f>A270*1107.25</f>
        <v>1140.4675</v>
      </c>
    </row>
    <row r="49" spans="1:7" ht="12.75" hidden="1">
      <c r="A49" s="42"/>
      <c r="B49" s="42"/>
      <c r="C49" s="43"/>
      <c r="D49" s="46"/>
      <c r="E49" s="43"/>
      <c r="F49" s="43"/>
      <c r="G49" s="5"/>
    </row>
    <row r="50" spans="1:3" ht="3" customHeight="1">
      <c r="A50" s="48"/>
      <c r="B50" s="49"/>
      <c r="C50" s="50"/>
    </row>
    <row r="51" spans="1:7" ht="0.75" customHeight="1">
      <c r="A51" s="51"/>
      <c r="B51" s="51"/>
      <c r="C51" s="52"/>
      <c r="D51" s="52"/>
      <c r="E51" s="52"/>
      <c r="F51" s="52"/>
      <c r="G51" s="5"/>
    </row>
    <row r="52" spans="1:7" ht="12.75" hidden="1">
      <c r="A52" s="51"/>
      <c r="B52" s="51"/>
      <c r="C52" s="52"/>
      <c r="D52" s="52"/>
      <c r="E52" s="52"/>
      <c r="F52" s="52"/>
      <c r="G52" s="46"/>
    </row>
    <row r="53" spans="1:7" ht="12.75" hidden="1">
      <c r="A53" s="51"/>
      <c r="B53" s="51"/>
      <c r="C53" s="52"/>
      <c r="D53" s="52"/>
      <c r="E53" s="52"/>
      <c r="F53" s="52"/>
      <c r="G53" s="5"/>
    </row>
    <row r="54" spans="1:7" ht="12.75" hidden="1">
      <c r="A54" s="51"/>
      <c r="B54" s="51"/>
      <c r="C54" s="52"/>
      <c r="D54" s="52"/>
      <c r="E54" s="52"/>
      <c r="F54" s="52"/>
      <c r="G54" s="5"/>
    </row>
    <row r="55" spans="1:7" ht="12.75" hidden="1">
      <c r="A55" s="51"/>
      <c r="B55" s="51"/>
      <c r="C55" s="52"/>
      <c r="D55" s="52"/>
      <c r="E55" s="52"/>
      <c r="F55" s="52"/>
      <c r="G55" s="5"/>
    </row>
    <row r="56" spans="1:7" ht="12.75" hidden="1">
      <c r="A56" s="51"/>
      <c r="B56" s="51"/>
      <c r="C56" s="52"/>
      <c r="D56" s="52"/>
      <c r="E56" s="52"/>
      <c r="F56" s="52"/>
      <c r="G56" s="5"/>
    </row>
    <row r="57" spans="1:7" ht="12.75" hidden="1">
      <c r="A57" s="51"/>
      <c r="B57" s="51"/>
      <c r="C57" s="52"/>
      <c r="D57" s="52"/>
      <c r="E57" s="52"/>
      <c r="F57" s="52"/>
      <c r="G57" s="5"/>
    </row>
    <row r="58" spans="1:7" ht="12.75" hidden="1">
      <c r="A58" s="51"/>
      <c r="B58" s="51"/>
      <c r="C58" s="52"/>
      <c r="D58" s="52"/>
      <c r="E58" s="52"/>
      <c r="F58" s="52"/>
      <c r="G58" s="5"/>
    </row>
    <row r="59" spans="1:7" ht="12.75" hidden="1">
      <c r="A59" s="51"/>
      <c r="B59" s="51"/>
      <c r="C59" s="52"/>
      <c r="D59" s="52"/>
      <c r="E59" s="52"/>
      <c r="F59" s="52"/>
      <c r="G59" s="5"/>
    </row>
    <row r="60" spans="1:7" ht="12.75" hidden="1">
      <c r="A60" s="51"/>
      <c r="B60" s="51"/>
      <c r="C60" s="52"/>
      <c r="D60" s="52"/>
      <c r="E60" s="52"/>
      <c r="F60" s="52"/>
      <c r="G60" s="5"/>
    </row>
    <row r="61" spans="1:7" ht="12.75" hidden="1">
      <c r="A61" s="51"/>
      <c r="B61" s="51"/>
      <c r="C61" s="52"/>
      <c r="D61" s="52"/>
      <c r="E61" s="52"/>
      <c r="F61" s="52"/>
      <c r="G61" s="5"/>
    </row>
    <row r="62" ht="3" customHeight="1"/>
    <row r="63" spans="1:7" ht="12.75" customHeight="1" hidden="1">
      <c r="A63" s="42"/>
      <c r="B63" s="42"/>
      <c r="C63" s="46"/>
      <c r="D63" s="43"/>
      <c r="E63" s="43"/>
      <c r="F63" s="43"/>
      <c r="G63" s="5"/>
    </row>
    <row r="64" spans="1:7" ht="12.75" customHeight="1" hidden="1">
      <c r="A64" s="42"/>
      <c r="B64" s="42"/>
      <c r="C64" s="46"/>
      <c r="D64" s="43"/>
      <c r="E64" s="43"/>
      <c r="F64" s="43"/>
      <c r="G64" s="5"/>
    </row>
    <row r="65" spans="1:7" ht="12.75" customHeight="1" hidden="1">
      <c r="A65" s="42"/>
      <c r="B65" s="42"/>
      <c r="C65" s="46"/>
      <c r="D65" s="43"/>
      <c r="E65" s="43"/>
      <c r="F65" s="43"/>
      <c r="G65" s="5"/>
    </row>
    <row r="66" spans="1:7" ht="12.75" customHeight="1" hidden="1">
      <c r="A66" s="42"/>
      <c r="B66" s="42"/>
      <c r="C66" s="46"/>
      <c r="D66" s="43"/>
      <c r="E66" s="43"/>
      <c r="F66" s="43"/>
      <c r="G66" s="5"/>
    </row>
    <row r="67" spans="1:7" ht="12.75" customHeight="1" hidden="1">
      <c r="A67" s="42"/>
      <c r="B67" s="42"/>
      <c r="C67" s="46"/>
      <c r="D67" s="43"/>
      <c r="E67" s="43"/>
      <c r="F67" s="43"/>
      <c r="G67" s="5"/>
    </row>
    <row r="68" spans="1:7" ht="12.75" customHeight="1" hidden="1">
      <c r="A68" s="42"/>
      <c r="B68" s="42"/>
      <c r="C68" s="46"/>
      <c r="D68" s="43"/>
      <c r="E68" s="43"/>
      <c r="F68" s="43"/>
      <c r="G68" s="5"/>
    </row>
    <row r="69" spans="1:7" ht="12.75" customHeight="1" hidden="1">
      <c r="A69" s="42"/>
      <c r="B69" s="42"/>
      <c r="C69" s="46"/>
      <c r="D69" s="43"/>
      <c r="E69" s="43"/>
      <c r="F69" s="43"/>
      <c r="G69" s="5"/>
    </row>
    <row r="70" spans="1:7" ht="12.75" customHeight="1" hidden="1">
      <c r="A70" s="42"/>
      <c r="B70" s="42"/>
      <c r="C70" s="46"/>
      <c r="D70" s="43"/>
      <c r="E70" s="43"/>
      <c r="F70" s="43"/>
      <c r="G70" s="5"/>
    </row>
    <row r="71" spans="1:7" ht="12.75" customHeight="1" hidden="1">
      <c r="A71" s="42"/>
      <c r="B71" s="42"/>
      <c r="C71" s="46"/>
      <c r="D71" s="43"/>
      <c r="E71" s="43"/>
      <c r="F71" s="43"/>
      <c r="G71" s="5"/>
    </row>
    <row r="72" spans="1:7" ht="12.75" customHeight="1" hidden="1">
      <c r="A72" s="42"/>
      <c r="B72" s="42"/>
      <c r="C72" s="46"/>
      <c r="D72" s="43"/>
      <c r="E72" s="43"/>
      <c r="F72" s="43"/>
      <c r="G72" s="5"/>
    </row>
    <row r="73" spans="1:7" ht="12.75" customHeight="1" hidden="1">
      <c r="A73" s="42"/>
      <c r="B73" s="42"/>
      <c r="C73" s="46"/>
      <c r="D73" s="43"/>
      <c r="E73" s="43"/>
      <c r="F73" s="43"/>
      <c r="G73" s="5"/>
    </row>
    <row r="74" spans="1:7" ht="12.75" customHeight="1" hidden="1">
      <c r="A74" s="42"/>
      <c r="B74" s="42"/>
      <c r="C74" s="46"/>
      <c r="D74" s="43"/>
      <c r="E74" s="43"/>
      <c r="F74" s="43"/>
      <c r="G74" s="5"/>
    </row>
    <row r="75" spans="1:7" ht="12.75" customHeight="1" hidden="1">
      <c r="A75" s="42"/>
      <c r="B75" s="42"/>
      <c r="C75" s="46"/>
      <c r="D75" s="43"/>
      <c r="E75" s="43"/>
      <c r="F75" s="43"/>
      <c r="G75" s="5"/>
    </row>
    <row r="76" spans="1:7" ht="12.75" customHeight="1" hidden="1">
      <c r="A76" s="42"/>
      <c r="B76" s="42"/>
      <c r="C76" s="46"/>
      <c r="D76" s="43"/>
      <c r="E76" s="43"/>
      <c r="F76" s="43"/>
      <c r="G76" s="5"/>
    </row>
    <row r="77" spans="1:7" ht="12.75" customHeight="1" hidden="1">
      <c r="A77" s="42"/>
      <c r="B77" s="42"/>
      <c r="C77" s="46"/>
      <c r="D77" s="43"/>
      <c r="E77" s="43"/>
      <c r="F77" s="43"/>
      <c r="G77" s="5"/>
    </row>
    <row r="78" spans="1:7" ht="12.75" customHeight="1" hidden="1">
      <c r="A78" s="42"/>
      <c r="B78" s="42"/>
      <c r="C78" s="46"/>
      <c r="D78" s="43"/>
      <c r="E78" s="43"/>
      <c r="F78" s="43"/>
      <c r="G78" s="5"/>
    </row>
    <row r="79" spans="1:7" ht="12.75" customHeight="1" hidden="1">
      <c r="A79" s="42"/>
      <c r="B79" s="42"/>
      <c r="C79" s="46"/>
      <c r="D79" s="43"/>
      <c r="E79" s="43"/>
      <c r="F79" s="43"/>
      <c r="G79" s="5"/>
    </row>
    <row r="80" spans="1:7" ht="12.75" customHeight="1" hidden="1">
      <c r="A80" s="42"/>
      <c r="B80" s="42"/>
      <c r="C80" s="46"/>
      <c r="D80" s="43"/>
      <c r="E80" s="43"/>
      <c r="F80" s="43"/>
      <c r="G80" s="5"/>
    </row>
    <row r="81" spans="1:7" ht="12.75" customHeight="1" hidden="1">
      <c r="A81" s="42"/>
      <c r="B81" s="42"/>
      <c r="C81" s="46"/>
      <c r="D81" s="43"/>
      <c r="E81" s="43"/>
      <c r="F81" s="43"/>
      <c r="G81" s="5"/>
    </row>
    <row r="82" spans="1:7" ht="12.75" customHeight="1" hidden="1">
      <c r="A82" s="42"/>
      <c r="B82" s="42"/>
      <c r="C82" s="46"/>
      <c r="D82" s="43"/>
      <c r="E82" s="43"/>
      <c r="F82" s="43"/>
      <c r="G82" s="5"/>
    </row>
    <row r="83" spans="1:7" ht="12.75" customHeight="1" hidden="1">
      <c r="A83" s="42"/>
      <c r="B83" s="42"/>
      <c r="C83" s="46"/>
      <c r="D83" s="43"/>
      <c r="E83" s="43"/>
      <c r="F83" s="43"/>
      <c r="G83" s="5"/>
    </row>
    <row r="84" spans="1:7" ht="12.75" customHeight="1" hidden="1">
      <c r="A84" s="42"/>
      <c r="B84" s="42"/>
      <c r="C84" s="46"/>
      <c r="D84" s="43"/>
      <c r="E84" s="43"/>
      <c r="F84" s="43"/>
      <c r="G84" s="5"/>
    </row>
    <row r="85" spans="1:7" ht="12.75" customHeight="1" hidden="1">
      <c r="A85" s="42"/>
      <c r="B85" s="42"/>
      <c r="C85" s="46"/>
      <c r="D85" s="43"/>
      <c r="E85" s="43"/>
      <c r="F85" s="43"/>
      <c r="G85" s="5"/>
    </row>
    <row r="86" spans="1:7" ht="12.75" customHeight="1" hidden="1">
      <c r="A86" s="42"/>
      <c r="B86" s="42"/>
      <c r="C86" s="46"/>
      <c r="D86" s="43"/>
      <c r="E86" s="43"/>
      <c r="F86" s="43"/>
      <c r="G86" s="5"/>
    </row>
    <row r="87" spans="1:7" ht="12.75" customHeight="1" hidden="1">
      <c r="A87" s="42"/>
      <c r="B87" s="42"/>
      <c r="C87" s="46"/>
      <c r="D87" s="43"/>
      <c r="E87" s="43"/>
      <c r="F87" s="43"/>
      <c r="G87" s="5"/>
    </row>
    <row r="88" spans="1:7" ht="12.75" customHeight="1" hidden="1">
      <c r="A88" s="42"/>
      <c r="B88" s="42"/>
      <c r="C88" s="46"/>
      <c r="D88" s="43"/>
      <c r="E88" s="43"/>
      <c r="F88" s="43"/>
      <c r="G88" s="5"/>
    </row>
    <row r="89" spans="1:7" ht="12.75" customHeight="1" hidden="1">
      <c r="A89" s="42"/>
      <c r="B89" s="42"/>
      <c r="C89" s="46"/>
      <c r="D89" s="43"/>
      <c r="E89" s="43"/>
      <c r="F89" s="43"/>
      <c r="G89" s="5"/>
    </row>
    <row r="90" spans="1:7" ht="12.75" customHeight="1" hidden="1">
      <c r="A90" s="42"/>
      <c r="B90" s="42"/>
      <c r="C90" s="46"/>
      <c r="D90" s="43"/>
      <c r="E90" s="43"/>
      <c r="F90" s="43"/>
      <c r="G90" s="5"/>
    </row>
    <row r="91" spans="1:7" ht="0" customHeight="1" hidden="1">
      <c r="A91" s="42"/>
      <c r="B91" s="42"/>
      <c r="C91" s="46"/>
      <c r="D91" s="43"/>
      <c r="E91" s="43"/>
      <c r="F91" s="43"/>
      <c r="G91" s="5"/>
    </row>
    <row r="92" spans="1:7" ht="0" customHeight="1" hidden="1">
      <c r="A92" s="42"/>
      <c r="B92" s="42"/>
      <c r="C92" s="46"/>
      <c r="D92" s="43"/>
      <c r="E92" s="43"/>
      <c r="F92" s="43"/>
      <c r="G92" s="5"/>
    </row>
    <row r="93" spans="1:7" ht="0" customHeight="1" hidden="1">
      <c r="A93" s="42"/>
      <c r="B93" s="42"/>
      <c r="C93" s="46"/>
      <c r="D93" s="43"/>
      <c r="E93" s="43"/>
      <c r="F93" s="43"/>
      <c r="G93" s="5"/>
    </row>
    <row r="94" spans="1:7" ht="0" customHeight="1" hidden="1">
      <c r="A94" s="42"/>
      <c r="B94" s="42"/>
      <c r="C94" s="46"/>
      <c r="D94" s="43"/>
      <c r="E94" s="43"/>
      <c r="F94" s="43"/>
      <c r="G94" s="5"/>
    </row>
    <row r="95" spans="1:7" ht="0" customHeight="1" hidden="1">
      <c r="A95" s="42"/>
      <c r="B95" s="42"/>
      <c r="C95" s="46"/>
      <c r="D95" s="43"/>
      <c r="E95" s="43"/>
      <c r="F95" s="43"/>
      <c r="G95" s="5"/>
    </row>
    <row r="96" spans="1:7" ht="0" customHeight="1" hidden="1">
      <c r="A96" s="42"/>
      <c r="B96" s="42"/>
      <c r="C96" s="46"/>
      <c r="D96" s="43"/>
      <c r="E96" s="43"/>
      <c r="F96" s="43"/>
      <c r="G96" s="5"/>
    </row>
    <row r="97" spans="1:7" ht="0" customHeight="1" hidden="1">
      <c r="A97" s="42"/>
      <c r="B97" s="42"/>
      <c r="C97" s="46"/>
      <c r="D97" s="43"/>
      <c r="E97" s="43"/>
      <c r="F97" s="43"/>
      <c r="G97" s="5"/>
    </row>
    <row r="98" spans="3:9" s="4" customFormat="1" ht="0" customHeight="1" hidden="1">
      <c r="C98" s="5"/>
      <c r="D98" s="53"/>
      <c r="E98" s="53"/>
      <c r="F98" s="53"/>
      <c r="G98" s="5"/>
      <c r="I98" s="5"/>
    </row>
    <row r="99" ht="12.75" customHeight="1" hidden="1"/>
    <row r="100" spans="1:3" ht="12.75" customHeight="1" hidden="1">
      <c r="A100" s="48"/>
      <c r="B100" s="49"/>
      <c r="C100" s="50"/>
    </row>
    <row r="101" spans="1:3" ht="12.75" customHeight="1" hidden="1">
      <c r="A101" s="48"/>
      <c r="B101" s="49"/>
      <c r="C101" s="50"/>
    </row>
    <row r="102" spans="1:3" ht="12.75" customHeight="1" hidden="1">
      <c r="A102" s="48"/>
      <c r="B102" s="49"/>
      <c r="C102" s="50"/>
    </row>
    <row r="103" spans="1:3" ht="12.75" customHeight="1" hidden="1">
      <c r="A103" s="48"/>
      <c r="B103" s="49"/>
      <c r="C103" s="50"/>
    </row>
    <row r="104" spans="1:7" ht="12.75" hidden="1">
      <c r="A104" s="27"/>
      <c r="B104" s="27"/>
      <c r="C104" s="29"/>
      <c r="D104" s="29"/>
      <c r="E104" s="29"/>
      <c r="F104" s="29"/>
      <c r="G104" s="28"/>
    </row>
    <row r="105" spans="1:7" ht="12.75" hidden="1">
      <c r="A105" s="27"/>
      <c r="B105" s="27"/>
      <c r="C105" s="29"/>
      <c r="D105" s="29"/>
      <c r="E105" s="29"/>
      <c r="F105" s="29"/>
      <c r="G105" s="28"/>
    </row>
    <row r="106" spans="1:7" ht="12.75" hidden="1">
      <c r="A106" s="27"/>
      <c r="B106" s="27"/>
      <c r="C106" s="29"/>
      <c r="D106" s="29"/>
      <c r="E106" s="29"/>
      <c r="F106" s="29"/>
      <c r="G106" s="28"/>
    </row>
    <row r="107" spans="1:7" ht="12.75" hidden="1">
      <c r="A107" s="27"/>
      <c r="B107" s="27"/>
      <c r="C107" s="29"/>
      <c r="D107" s="29"/>
      <c r="E107" s="29"/>
      <c r="F107" s="29"/>
      <c r="G107" s="28"/>
    </row>
    <row r="108" spans="1:3" ht="12.75" customHeight="1" hidden="1">
      <c r="A108" s="48"/>
      <c r="B108" s="49"/>
      <c r="C108" s="50"/>
    </row>
    <row r="109" spans="1:9" s="9" customFormat="1" ht="18.75" customHeight="1">
      <c r="A109" s="54" t="s">
        <v>27</v>
      </c>
      <c r="B109" s="54"/>
      <c r="C109" s="54"/>
      <c r="D109" s="10" t="s">
        <v>28</v>
      </c>
      <c r="E109" s="10"/>
      <c r="F109" s="10"/>
      <c r="G109" s="11"/>
      <c r="H109" s="7"/>
      <c r="I109" s="5"/>
    </row>
    <row r="110" spans="3:9" s="9" customFormat="1" ht="3" customHeight="1">
      <c r="C110" s="10"/>
      <c r="D110" s="10"/>
      <c r="E110" s="10"/>
      <c r="F110" s="10"/>
      <c r="G110" s="11"/>
      <c r="H110" s="7"/>
      <c r="I110" s="5"/>
    </row>
    <row r="111" spans="1:9" s="9" customFormat="1" ht="20.25" customHeight="1">
      <c r="A111" s="14" t="s">
        <v>29</v>
      </c>
      <c r="B111" s="55"/>
      <c r="C111" s="56"/>
      <c r="D111" s="56"/>
      <c r="E111" s="56"/>
      <c r="F111" s="56"/>
      <c r="G111" s="57"/>
      <c r="H111" s="7"/>
      <c r="I111" s="5"/>
    </row>
    <row r="112" spans="3:9" s="9" customFormat="1" ht="3" customHeight="1">
      <c r="C112" s="10"/>
      <c r="D112" s="10"/>
      <c r="E112" s="10"/>
      <c r="F112" s="10"/>
      <c r="G112" s="11"/>
      <c r="H112" s="7"/>
      <c r="I112" s="5"/>
    </row>
    <row r="113" spans="1:9" s="26" customFormat="1" ht="18.75" customHeight="1">
      <c r="A113" s="21" t="s">
        <v>4</v>
      </c>
      <c r="B113" s="21" t="s">
        <v>5</v>
      </c>
      <c r="C113" s="22" t="s">
        <v>14</v>
      </c>
      <c r="D113" s="22" t="s">
        <v>7</v>
      </c>
      <c r="E113" s="22"/>
      <c r="F113" s="22"/>
      <c r="G113" s="23" t="s">
        <v>8</v>
      </c>
      <c r="H113" s="24"/>
      <c r="I113" s="5"/>
    </row>
    <row r="114" spans="1:7" ht="12.75">
      <c r="A114" s="27">
        <v>70184625307</v>
      </c>
      <c r="B114" s="27">
        <v>115</v>
      </c>
      <c r="C114" s="28">
        <v>22.23</v>
      </c>
      <c r="D114" s="29" t="s">
        <v>10</v>
      </c>
      <c r="E114" s="29"/>
      <c r="F114" s="29"/>
      <c r="G114" s="30">
        <f>A270*1019.7</f>
        <v>1050.2910000000002</v>
      </c>
    </row>
    <row r="115" spans="1:7" ht="12.75">
      <c r="A115" s="27">
        <v>70184625308</v>
      </c>
      <c r="B115" s="27">
        <v>125</v>
      </c>
      <c r="C115" s="28">
        <v>22.23</v>
      </c>
      <c r="D115" s="29" t="s">
        <v>10</v>
      </c>
      <c r="E115" s="29"/>
      <c r="F115" s="29"/>
      <c r="G115" s="30">
        <f>A270*1420.37</f>
        <v>1462.9811</v>
      </c>
    </row>
    <row r="116" spans="1:7" ht="12.75">
      <c r="A116" s="27">
        <v>70184623858</v>
      </c>
      <c r="B116" s="27">
        <v>230</v>
      </c>
      <c r="C116" s="28">
        <v>22.23</v>
      </c>
      <c r="D116" s="29" t="s">
        <v>17</v>
      </c>
      <c r="E116" s="29"/>
      <c r="F116" s="29"/>
      <c r="G116" s="30">
        <f>A270*3079.7</f>
        <v>3172.091</v>
      </c>
    </row>
    <row r="117" spans="1:7" ht="12.75" hidden="1">
      <c r="A117" s="27"/>
      <c r="B117" s="27"/>
      <c r="C117" s="29"/>
      <c r="D117" s="29"/>
      <c r="E117" s="29"/>
      <c r="F117" s="29"/>
      <c r="G117" s="28"/>
    </row>
    <row r="118" spans="1:7" ht="12.75" hidden="1">
      <c r="A118" s="27"/>
      <c r="B118" s="27"/>
      <c r="C118" s="29"/>
      <c r="D118" s="29"/>
      <c r="E118" s="29"/>
      <c r="F118" s="29"/>
      <c r="G118" s="28"/>
    </row>
    <row r="119" spans="1:7" ht="12.75" hidden="1">
      <c r="A119" s="27"/>
      <c r="B119" s="27"/>
      <c r="C119" s="29"/>
      <c r="D119" s="29"/>
      <c r="E119" s="29"/>
      <c r="F119" s="29"/>
      <c r="G119" s="28"/>
    </row>
    <row r="120" spans="1:7" ht="12.75" hidden="1">
      <c r="A120" s="27"/>
      <c r="B120" s="27"/>
      <c r="C120" s="29"/>
      <c r="D120" s="29"/>
      <c r="E120" s="29"/>
      <c r="F120" s="29"/>
      <c r="G120" s="28"/>
    </row>
    <row r="121" spans="1:7" ht="12.75" customHeight="1" hidden="1">
      <c r="A121" s="27"/>
      <c r="B121" s="27"/>
      <c r="C121" s="29"/>
      <c r="D121" s="29"/>
      <c r="E121" s="29"/>
      <c r="F121" s="29"/>
      <c r="G121" s="28"/>
    </row>
    <row r="122" spans="1:7" ht="12.75" hidden="1">
      <c r="A122" s="27"/>
      <c r="B122" s="27"/>
      <c r="C122" s="29"/>
      <c r="D122" s="29"/>
      <c r="E122" s="29"/>
      <c r="F122" s="29"/>
      <c r="G122" s="28"/>
    </row>
    <row r="123" ht="3" customHeight="1"/>
    <row r="124" ht="3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3" customHeight="1"/>
    <row r="133" ht="3" customHeight="1"/>
    <row r="134" spans="1:9" s="9" customFormat="1" ht="18.75" customHeight="1">
      <c r="A134" s="12" t="s">
        <v>30</v>
      </c>
      <c r="B134" s="12"/>
      <c r="C134" s="12"/>
      <c r="D134" s="13" t="s">
        <v>31</v>
      </c>
      <c r="E134" s="10"/>
      <c r="F134" s="10"/>
      <c r="G134" s="11"/>
      <c r="H134" s="7"/>
      <c r="I134" s="5"/>
    </row>
    <row r="135" spans="3:9" s="9" customFormat="1" ht="3" customHeight="1">
      <c r="C135" s="10"/>
      <c r="D135" s="10"/>
      <c r="E135" s="10"/>
      <c r="F135" s="10"/>
      <c r="G135" s="11"/>
      <c r="H135" s="7"/>
      <c r="I135" s="5"/>
    </row>
    <row r="136" spans="1:9" s="9" customFormat="1" ht="20.25" customHeight="1">
      <c r="A136" s="14" t="s">
        <v>32</v>
      </c>
      <c r="B136" s="55"/>
      <c r="C136" s="56"/>
      <c r="D136" s="56"/>
      <c r="E136" s="56"/>
      <c r="F136" s="56"/>
      <c r="G136" s="57"/>
      <c r="H136" s="7"/>
      <c r="I136" s="5"/>
    </row>
    <row r="137" spans="3:9" s="9" customFormat="1" ht="3" customHeight="1">
      <c r="C137" s="10"/>
      <c r="D137" s="10"/>
      <c r="E137" s="10"/>
      <c r="F137" s="10"/>
      <c r="G137" s="11"/>
      <c r="H137" s="7"/>
      <c r="I137" s="5"/>
    </row>
    <row r="138" spans="1:9" s="26" customFormat="1" ht="18.75" customHeight="1">
      <c r="A138" s="21" t="s">
        <v>4</v>
      </c>
      <c r="B138" s="21" t="s">
        <v>33</v>
      </c>
      <c r="C138" s="22" t="s">
        <v>34</v>
      </c>
      <c r="D138" s="22" t="s">
        <v>35</v>
      </c>
      <c r="E138" s="22" t="s">
        <v>36</v>
      </c>
      <c r="F138" s="22"/>
      <c r="G138" s="23" t="s">
        <v>37</v>
      </c>
      <c r="H138" s="24"/>
      <c r="I138" s="5"/>
    </row>
    <row r="139" spans="1:7" ht="12.75">
      <c r="A139" s="27">
        <v>70184620422</v>
      </c>
      <c r="B139" s="27" t="s">
        <v>38</v>
      </c>
      <c r="C139" s="29" t="s">
        <v>39</v>
      </c>
      <c r="D139" s="29">
        <v>8</v>
      </c>
      <c r="E139" s="29">
        <v>60</v>
      </c>
      <c r="F139" s="29"/>
      <c r="G139" s="30">
        <f>A270*1581.05</f>
        <v>1628.4815</v>
      </c>
    </row>
    <row r="140" spans="1:16" s="27" customFormat="1" ht="10.5">
      <c r="A140" s="27">
        <v>70184620423</v>
      </c>
      <c r="B140" s="27" t="s">
        <v>40</v>
      </c>
      <c r="C140" s="29" t="s">
        <v>39</v>
      </c>
      <c r="D140" s="29">
        <v>8</v>
      </c>
      <c r="E140" s="29">
        <v>60</v>
      </c>
      <c r="F140" s="29"/>
      <c r="G140" s="30">
        <f>A270*1883.87</f>
        <v>1940.3861</v>
      </c>
      <c r="H140" s="4"/>
      <c r="I140" s="5"/>
      <c r="J140" s="4"/>
      <c r="K140" s="4"/>
      <c r="L140" s="4"/>
      <c r="M140" s="4"/>
      <c r="N140" s="4"/>
      <c r="O140" s="4"/>
      <c r="P140" s="4"/>
    </row>
    <row r="141" spans="1:9" s="59" customFormat="1" ht="12.75" customHeight="1" hidden="1">
      <c r="A141" s="58"/>
      <c r="C141" s="60"/>
      <c r="D141" s="60"/>
      <c r="E141" s="60"/>
      <c r="F141" s="60"/>
      <c r="G141" s="61"/>
      <c r="H141" s="4"/>
      <c r="I141" s="61"/>
    </row>
    <row r="142" spans="1:7" ht="12.75" customHeight="1" hidden="1">
      <c r="A142" s="27"/>
      <c r="B142" s="27"/>
      <c r="C142" s="29"/>
      <c r="D142" s="29"/>
      <c r="E142" s="29"/>
      <c r="F142" s="29"/>
      <c r="G142" s="28"/>
    </row>
    <row r="143" spans="1:7" ht="12.75" hidden="1">
      <c r="A143" s="27"/>
      <c r="B143" s="27"/>
      <c r="C143" s="29"/>
      <c r="D143" s="29"/>
      <c r="E143" s="29"/>
      <c r="F143" s="29"/>
      <c r="G143" s="28"/>
    </row>
    <row r="144" spans="1:7" ht="12.75" hidden="1">
      <c r="A144" s="27"/>
      <c r="B144" s="27"/>
      <c r="C144" s="29"/>
      <c r="D144" s="29"/>
      <c r="E144" s="29"/>
      <c r="F144" s="29"/>
      <c r="G144" s="62"/>
    </row>
    <row r="145" spans="1:9" s="9" customFormat="1" ht="12.75" hidden="1">
      <c r="A145" s="63"/>
      <c r="B145" s="63"/>
      <c r="C145" s="63"/>
      <c r="D145" s="64"/>
      <c r="E145" s="64"/>
      <c r="F145" s="64"/>
      <c r="G145" s="65"/>
      <c r="H145" s="7"/>
      <c r="I145" s="5"/>
    </row>
    <row r="146" spans="1:9" s="9" customFormat="1" ht="12.75" customHeight="1" hidden="1">
      <c r="A146" s="66"/>
      <c r="B146" s="66"/>
      <c r="C146" s="64"/>
      <c r="D146" s="64"/>
      <c r="E146" s="64"/>
      <c r="F146" s="64"/>
      <c r="G146" s="65"/>
      <c r="H146" s="7"/>
      <c r="I146" s="5"/>
    </row>
    <row r="147" spans="1:9" s="9" customFormat="1" ht="15" customHeight="1">
      <c r="A147" s="67" t="s">
        <v>41</v>
      </c>
      <c r="B147" s="55"/>
      <c r="C147" s="56"/>
      <c r="D147" s="56"/>
      <c r="E147" s="56"/>
      <c r="F147" s="56"/>
      <c r="G147" s="68"/>
      <c r="H147" s="7"/>
      <c r="I147" s="5"/>
    </row>
    <row r="148" spans="1:9" s="9" customFormat="1" ht="9.75" customHeight="1">
      <c r="A148" s="69">
        <v>310003973</v>
      </c>
      <c r="B148" s="70">
        <v>70079</v>
      </c>
      <c r="C148" s="64"/>
      <c r="D148" s="69" t="s">
        <v>42</v>
      </c>
      <c r="E148" s="64"/>
      <c r="F148" s="64"/>
      <c r="G148" s="71">
        <f>A270*410.97</f>
        <v>423.29910000000007</v>
      </c>
      <c r="H148" s="7"/>
      <c r="I148" s="5"/>
    </row>
    <row r="149" spans="1:9" s="26" customFormat="1" ht="9.75" customHeight="1">
      <c r="A149" s="72">
        <v>310003974</v>
      </c>
      <c r="B149" s="72">
        <v>70080</v>
      </c>
      <c r="C149" s="73"/>
      <c r="D149" s="73" t="s">
        <v>43</v>
      </c>
      <c r="E149" s="73"/>
      <c r="F149" s="73"/>
      <c r="G149" s="74">
        <f>A270*702.46</f>
        <v>723.5338</v>
      </c>
      <c r="H149" s="24"/>
      <c r="I149" s="5"/>
    </row>
    <row r="150" spans="1:7" ht="12.75">
      <c r="A150" s="27">
        <v>310005899</v>
      </c>
      <c r="B150" s="27">
        <v>81815</v>
      </c>
      <c r="C150" s="29"/>
      <c r="D150" s="29" t="s">
        <v>44</v>
      </c>
      <c r="E150" s="29"/>
      <c r="F150" s="29"/>
      <c r="G150" s="30">
        <f>A270*947.6</f>
        <v>976.028</v>
      </c>
    </row>
    <row r="151" spans="1:7" ht="12.75">
      <c r="A151" s="27">
        <v>310005898</v>
      </c>
      <c r="B151" s="27">
        <v>81814</v>
      </c>
      <c r="C151" s="29"/>
      <c r="D151" s="29" t="s">
        <v>45</v>
      </c>
      <c r="E151" s="29"/>
      <c r="F151" s="29"/>
      <c r="G151" s="30">
        <f>A270*601.52</f>
        <v>619.5656</v>
      </c>
    </row>
    <row r="152" spans="1:7" ht="12.75">
      <c r="A152" s="27">
        <v>310006030</v>
      </c>
      <c r="B152" s="27">
        <v>82001</v>
      </c>
      <c r="C152" s="29"/>
      <c r="D152" s="29" t="s">
        <v>46</v>
      </c>
      <c r="E152" s="29"/>
      <c r="F152" s="29"/>
      <c r="G152" s="30">
        <f>A270*811.64</f>
        <v>835.9892</v>
      </c>
    </row>
    <row r="153" spans="1:7" ht="12.75">
      <c r="A153" s="27">
        <v>310007578</v>
      </c>
      <c r="B153" s="27">
        <v>83972</v>
      </c>
      <c r="C153" s="29"/>
      <c r="D153" s="29" t="s">
        <v>47</v>
      </c>
      <c r="E153" s="29"/>
      <c r="F153" s="29"/>
      <c r="G153" s="30">
        <f>A270*222.48</f>
        <v>229.15439999999998</v>
      </c>
    </row>
    <row r="154" spans="1:20" s="27" customFormat="1" ht="9" customHeight="1">
      <c r="A154" s="27">
        <v>310007577</v>
      </c>
      <c r="B154" s="27">
        <v>83971</v>
      </c>
      <c r="C154" s="29"/>
      <c r="D154" s="29" t="s">
        <v>48</v>
      </c>
      <c r="E154" s="29"/>
      <c r="F154" s="29"/>
      <c r="G154" s="31">
        <f>A270*669.5</f>
        <v>689.585</v>
      </c>
      <c r="H154" s="4"/>
      <c r="I154" s="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s="38" customFormat="1" ht="24.75" customHeight="1">
      <c r="A155" s="32"/>
      <c r="B155" s="33"/>
      <c r="C155" s="75"/>
      <c r="D155" s="35"/>
      <c r="E155"/>
      <c r="F155"/>
      <c r="G155" s="36"/>
      <c r="I155" s="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9" s="9" customFormat="1" ht="22.5" customHeight="1">
      <c r="A156" s="6" t="s">
        <v>0</v>
      </c>
      <c r="B156" s="6"/>
      <c r="C156" s="6"/>
      <c r="D156" s="6"/>
      <c r="E156" s="6"/>
      <c r="F156" s="6"/>
      <c r="G156" s="6"/>
      <c r="H156" s="7"/>
      <c r="I156" s="8"/>
    </row>
    <row r="157" spans="1:20" s="38" customFormat="1" ht="12.75" customHeight="1">
      <c r="A157" s="32"/>
      <c r="B157" s="33"/>
      <c r="C157" s="75"/>
      <c r="D157" s="35"/>
      <c r="E157" s="35"/>
      <c r="F157" s="35"/>
      <c r="G157" s="36"/>
      <c r="I157" s="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s="70" customFormat="1" ht="18.75" customHeight="1">
      <c r="A158" s="76" t="s">
        <v>49</v>
      </c>
      <c r="B158" s="77"/>
      <c r="C158" s="78"/>
      <c r="D158" s="79" t="s">
        <v>2</v>
      </c>
      <c r="E158" s="80"/>
      <c r="F158" s="80"/>
      <c r="G158" s="81"/>
      <c r="H158" s="82"/>
      <c r="I158" s="83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</row>
    <row r="159" spans="1:20" s="38" customFormat="1" ht="3" customHeight="1">
      <c r="A159" s="32"/>
      <c r="B159" s="33"/>
      <c r="C159" s="75"/>
      <c r="D159" s="35"/>
      <c r="E159" s="84"/>
      <c r="F159" s="35"/>
      <c r="G159" s="36"/>
      <c r="I159" s="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88" customFormat="1" ht="20.25" customHeight="1">
      <c r="A160" s="14" t="s">
        <v>50</v>
      </c>
      <c r="B160" s="16"/>
      <c r="C160" s="85"/>
      <c r="D160" s="86"/>
      <c r="E160" s="86"/>
      <c r="F160" s="86"/>
      <c r="G160" s="87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s="94" customFormat="1" ht="3" customHeight="1">
      <c r="A161" s="89"/>
      <c r="B161" s="90"/>
      <c r="C161" s="91"/>
      <c r="D161" s="92"/>
      <c r="E161" s="92"/>
      <c r="F161" s="92"/>
      <c r="G161" s="93"/>
      <c r="I161" s="19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s="95" customFormat="1" ht="18.75" customHeight="1">
      <c r="A162" s="95" t="s">
        <v>4</v>
      </c>
      <c r="B162" s="95" t="s">
        <v>5</v>
      </c>
      <c r="C162" s="96" t="s">
        <v>14</v>
      </c>
      <c r="D162" s="97" t="s">
        <v>51</v>
      </c>
      <c r="E162" s="97"/>
      <c r="F162" s="98"/>
      <c r="G162" s="99" t="s">
        <v>37</v>
      </c>
      <c r="H162" s="100"/>
      <c r="I162" s="83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</row>
    <row r="163" spans="1:20" s="95" customFormat="1" ht="9.75" customHeight="1">
      <c r="A163" s="95">
        <v>70184624781</v>
      </c>
      <c r="B163" s="101">
        <v>105</v>
      </c>
      <c r="C163" s="96" t="s">
        <v>52</v>
      </c>
      <c r="D163" s="97" t="s">
        <v>53</v>
      </c>
      <c r="E163" s="97"/>
      <c r="F163" s="98"/>
      <c r="G163" s="102">
        <f>A270*1008.37</f>
        <v>1038.6211</v>
      </c>
      <c r="H163" s="100"/>
      <c r="I163" s="83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</row>
    <row r="164" spans="1:20" s="106" customFormat="1" ht="9.75" customHeight="1">
      <c r="A164" s="95">
        <v>70184623049</v>
      </c>
      <c r="B164" s="101">
        <v>125</v>
      </c>
      <c r="C164" s="96" t="s">
        <v>52</v>
      </c>
      <c r="D164" s="97" t="s">
        <v>53</v>
      </c>
      <c r="E164" s="103"/>
      <c r="F164" s="103"/>
      <c r="G164" s="104">
        <f>A270*1534.7</f>
        <v>1580.741</v>
      </c>
      <c r="H164" s="105"/>
      <c r="I164" s="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s="106" customFormat="1" ht="9.75" customHeight="1">
      <c r="A165" s="107">
        <v>70184624760</v>
      </c>
      <c r="B165" s="108">
        <v>150</v>
      </c>
      <c r="C165" s="96" t="s">
        <v>52</v>
      </c>
      <c r="D165" s="97" t="s">
        <v>53</v>
      </c>
      <c r="E165" s="103"/>
      <c r="F165" s="103"/>
      <c r="G165" s="104">
        <f>A270*1740.07</f>
        <v>1792.2721</v>
      </c>
      <c r="H165" s="105"/>
      <c r="I165" s="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s="95" customFormat="1" ht="9.75" customHeight="1">
      <c r="A166" s="107">
        <v>70184624782</v>
      </c>
      <c r="B166" s="108">
        <v>180</v>
      </c>
      <c r="C166" s="109" t="s">
        <v>52</v>
      </c>
      <c r="D166" s="97" t="s">
        <v>53</v>
      </c>
      <c r="E166" s="97"/>
      <c r="F166" s="97"/>
      <c r="G166" s="104">
        <f>A270*1946.7</f>
        <v>2005.101</v>
      </c>
      <c r="H166" s="100"/>
      <c r="I166" s="83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</row>
    <row r="167" spans="1:4" ht="12.75" customHeight="1" hidden="1">
      <c r="A167" s="110" t="s">
        <v>54</v>
      </c>
      <c r="B167" s="110"/>
      <c r="C167" s="111"/>
      <c r="D167" s="50"/>
    </row>
    <row r="168" spans="1:3" ht="3" customHeight="1">
      <c r="A168" s="112"/>
      <c r="B168" s="113"/>
      <c r="C168" s="114"/>
    </row>
    <row r="169" spans="1:3" ht="12.75" hidden="1">
      <c r="A169" s="48"/>
      <c r="B169" s="49"/>
      <c r="C169" s="50"/>
    </row>
    <row r="170" spans="1:3" ht="12.75" hidden="1">
      <c r="A170" s="48"/>
      <c r="B170" s="49"/>
      <c r="C170" s="50"/>
    </row>
    <row r="171" spans="1:3" ht="12.75" hidden="1">
      <c r="A171" s="48"/>
      <c r="B171" s="49"/>
      <c r="C171" s="50"/>
    </row>
    <row r="172" spans="1:3" ht="12.75" hidden="1">
      <c r="A172" s="48"/>
      <c r="B172" s="49"/>
      <c r="C172" s="50"/>
    </row>
    <row r="173" spans="1:3" ht="12.75" hidden="1">
      <c r="A173" s="48"/>
      <c r="B173" s="49"/>
      <c r="C173" s="50"/>
    </row>
    <row r="174" spans="1:3" ht="12.75" hidden="1">
      <c r="A174" s="48"/>
      <c r="B174" s="49"/>
      <c r="C174" s="50"/>
    </row>
    <row r="175" spans="1:3" ht="12.75" hidden="1">
      <c r="A175" s="48"/>
      <c r="B175" s="49"/>
      <c r="C175" s="50"/>
    </row>
    <row r="176" spans="1:3" ht="12.75" hidden="1">
      <c r="A176" s="48"/>
      <c r="B176" s="49"/>
      <c r="C176" s="50"/>
    </row>
    <row r="177" spans="1:3" ht="12.75" hidden="1">
      <c r="A177" s="48"/>
      <c r="B177" s="49"/>
      <c r="C177" s="50"/>
    </row>
    <row r="178" spans="1:3" ht="12.75" hidden="1">
      <c r="A178" s="48"/>
      <c r="B178" s="49"/>
      <c r="C178" s="50"/>
    </row>
    <row r="179" spans="1:11" ht="12.75" hidden="1">
      <c r="A179" s="48"/>
      <c r="B179" s="49"/>
      <c r="C179" s="50"/>
      <c r="K179" s="48"/>
    </row>
    <row r="180" spans="1:11" ht="12.75" hidden="1">
      <c r="A180" s="115"/>
      <c r="B180" s="49"/>
      <c r="C180" s="50"/>
      <c r="K180" s="48"/>
    </row>
    <row r="181" spans="1:3" ht="12.75" hidden="1">
      <c r="A181" s="116"/>
      <c r="B181" s="49"/>
      <c r="C181" s="50"/>
    </row>
    <row r="182" spans="1:7" ht="12.75" hidden="1">
      <c r="A182" s="42" t="s">
        <v>55</v>
      </c>
      <c r="B182" s="42" t="s">
        <v>56</v>
      </c>
      <c r="C182" s="43">
        <v>80</v>
      </c>
      <c r="D182" s="43">
        <v>66252925519</v>
      </c>
      <c r="E182" s="43">
        <v>5900442651363</v>
      </c>
      <c r="F182" s="43">
        <v>20</v>
      </c>
      <c r="G182" s="5">
        <v>27.6996096</v>
      </c>
    </row>
    <row r="183" spans="1:7" ht="12.75" hidden="1">
      <c r="A183" s="40" t="s">
        <v>57</v>
      </c>
      <c r="B183" s="40" t="s">
        <v>56</v>
      </c>
      <c r="C183" s="41">
        <v>80</v>
      </c>
      <c r="D183" s="41">
        <v>66252925520</v>
      </c>
      <c r="E183" s="41">
        <v>5900442651387</v>
      </c>
      <c r="F183" s="41">
        <v>20</v>
      </c>
      <c r="G183" s="5">
        <v>46.79270400000001</v>
      </c>
    </row>
    <row r="184" spans="1:7" ht="12.75" hidden="1">
      <c r="A184" s="42" t="s">
        <v>58</v>
      </c>
      <c r="B184" s="42" t="s">
        <v>56</v>
      </c>
      <c r="C184" s="43">
        <v>80</v>
      </c>
      <c r="D184" s="43">
        <v>66252925521</v>
      </c>
      <c r="E184" s="43">
        <v>5900442651394</v>
      </c>
      <c r="F184" s="43">
        <v>20</v>
      </c>
      <c r="G184" s="5">
        <v>54.8352</v>
      </c>
    </row>
    <row r="185" ht="12.75" hidden="1"/>
    <row r="186" spans="1:9" s="9" customFormat="1" ht="12.75" customHeight="1" hidden="1">
      <c r="A186" s="117" t="s">
        <v>59</v>
      </c>
      <c r="B186" s="117"/>
      <c r="C186" s="117"/>
      <c r="D186" s="10"/>
      <c r="E186" s="10"/>
      <c r="F186" s="10"/>
      <c r="G186" s="11"/>
      <c r="H186" s="7"/>
      <c r="I186" s="5"/>
    </row>
    <row r="187" spans="3:9" s="9" customFormat="1" ht="12.75" customHeight="1" hidden="1">
      <c r="C187" s="10"/>
      <c r="D187" s="10"/>
      <c r="E187" s="10"/>
      <c r="F187" s="10"/>
      <c r="G187" s="11"/>
      <c r="H187" s="7"/>
      <c r="I187" s="5"/>
    </row>
    <row r="188" spans="1:9" s="9" customFormat="1" ht="12.75" customHeight="1" hidden="1">
      <c r="A188" s="67" t="s">
        <v>60</v>
      </c>
      <c r="B188" s="55"/>
      <c r="C188" s="56"/>
      <c r="D188" s="56"/>
      <c r="E188" s="56"/>
      <c r="F188" s="56"/>
      <c r="G188" s="57"/>
      <c r="H188" s="7"/>
      <c r="I188" s="5"/>
    </row>
    <row r="189" spans="3:9" s="9" customFormat="1" ht="12.75" customHeight="1" hidden="1">
      <c r="C189" s="10"/>
      <c r="D189" s="10"/>
      <c r="E189" s="10"/>
      <c r="F189" s="10"/>
      <c r="G189" s="11"/>
      <c r="H189" s="7"/>
      <c r="I189" s="5"/>
    </row>
    <row r="190" spans="1:9" s="26" customFormat="1" ht="12.75" customHeight="1" hidden="1">
      <c r="A190" s="21" t="s">
        <v>61</v>
      </c>
      <c r="B190" s="21" t="s">
        <v>62</v>
      </c>
      <c r="C190" s="22" t="s">
        <v>63</v>
      </c>
      <c r="D190" s="22" t="s">
        <v>4</v>
      </c>
      <c r="E190" s="22" t="s">
        <v>64</v>
      </c>
      <c r="F190" s="22"/>
      <c r="G190" s="23" t="s">
        <v>8</v>
      </c>
      <c r="H190" s="24"/>
      <c r="I190" s="5"/>
    </row>
    <row r="191" spans="1:7" ht="12.75" hidden="1">
      <c r="A191" s="40" t="s">
        <v>65</v>
      </c>
      <c r="B191" s="40" t="s">
        <v>56</v>
      </c>
      <c r="C191" s="41">
        <v>80</v>
      </c>
      <c r="D191" s="41">
        <v>66252925522</v>
      </c>
      <c r="E191" s="41">
        <v>5900442651417</v>
      </c>
      <c r="F191" s="41">
        <v>10</v>
      </c>
      <c r="G191" s="5">
        <v>30.9583872</v>
      </c>
    </row>
    <row r="192" spans="1:7" ht="12.75" hidden="1">
      <c r="A192" s="42" t="s">
        <v>66</v>
      </c>
      <c r="B192" s="42" t="s">
        <v>56</v>
      </c>
      <c r="C192" s="43">
        <v>80</v>
      </c>
      <c r="D192" s="43">
        <v>66252925523</v>
      </c>
      <c r="E192" s="43">
        <v>5900442651424</v>
      </c>
      <c r="F192" s="43">
        <v>10</v>
      </c>
      <c r="G192" s="5">
        <v>35.14368</v>
      </c>
    </row>
    <row r="193" spans="1:7" ht="12.75" hidden="1">
      <c r="A193" s="40" t="s">
        <v>67</v>
      </c>
      <c r="B193" s="40" t="s">
        <v>56</v>
      </c>
      <c r="C193" s="41">
        <v>80</v>
      </c>
      <c r="D193" s="41">
        <v>66252925524</v>
      </c>
      <c r="E193" s="41">
        <v>5900442651431</v>
      </c>
      <c r="F193" s="41">
        <v>10</v>
      </c>
      <c r="G193" s="5">
        <v>40.73472</v>
      </c>
    </row>
    <row r="194" spans="1:7" ht="12.75" hidden="1">
      <c r="A194" s="42" t="s">
        <v>68</v>
      </c>
      <c r="B194" s="42" t="s">
        <v>56</v>
      </c>
      <c r="C194" s="43">
        <v>80</v>
      </c>
      <c r="D194" s="43">
        <v>66252925525</v>
      </c>
      <c r="E194" s="43">
        <v>5900442651448</v>
      </c>
      <c r="F194" s="43">
        <v>10</v>
      </c>
      <c r="G194" s="5">
        <v>47.104</v>
      </c>
    </row>
    <row r="195" spans="1:7" ht="12.75" hidden="1">
      <c r="A195" s="40" t="s">
        <v>69</v>
      </c>
      <c r="B195" s="40" t="s">
        <v>56</v>
      </c>
      <c r="C195" s="41">
        <v>80</v>
      </c>
      <c r="D195" s="41">
        <v>66252925526</v>
      </c>
      <c r="E195" s="41">
        <v>5900442651455</v>
      </c>
      <c r="F195" s="41">
        <v>10</v>
      </c>
      <c r="G195" s="5">
        <v>53.248000000000005</v>
      </c>
    </row>
    <row r="196" spans="1:7" ht="12.75" hidden="1">
      <c r="A196" s="42" t="s">
        <v>70</v>
      </c>
      <c r="B196" s="42" t="s">
        <v>56</v>
      </c>
      <c r="C196" s="43">
        <v>80</v>
      </c>
      <c r="D196" s="43">
        <v>66252925527</v>
      </c>
      <c r="E196" s="43">
        <v>5900442651462</v>
      </c>
      <c r="F196" s="43">
        <v>10</v>
      </c>
      <c r="G196" s="5">
        <v>58.49088</v>
      </c>
    </row>
    <row r="197" spans="1:7" ht="12.75" hidden="1">
      <c r="A197" s="40" t="s">
        <v>71</v>
      </c>
      <c r="B197" s="40" t="s">
        <v>56</v>
      </c>
      <c r="C197" s="41">
        <v>80</v>
      </c>
      <c r="D197" s="41">
        <v>66252925528</v>
      </c>
      <c r="E197" s="41">
        <v>5900442651479</v>
      </c>
      <c r="F197" s="41">
        <v>10</v>
      </c>
      <c r="G197" s="5">
        <v>85.542912</v>
      </c>
    </row>
    <row r="198" spans="1:7" ht="12.75" hidden="1">
      <c r="A198" s="42" t="s">
        <v>72</v>
      </c>
      <c r="B198" s="42" t="s">
        <v>56</v>
      </c>
      <c r="C198" s="43">
        <v>80</v>
      </c>
      <c r="D198" s="43">
        <v>66252925529</v>
      </c>
      <c r="E198" s="43">
        <v>5900442651486</v>
      </c>
      <c r="F198" s="43">
        <v>10</v>
      </c>
      <c r="G198" s="5">
        <v>92.123136</v>
      </c>
    </row>
    <row r="199" spans="1:7" ht="12.75" hidden="1">
      <c r="A199" s="40" t="s">
        <v>73</v>
      </c>
      <c r="B199" s="40" t="s">
        <v>56</v>
      </c>
      <c r="C199" s="41">
        <v>80</v>
      </c>
      <c r="D199" s="41">
        <v>66252925530</v>
      </c>
      <c r="E199" s="41">
        <v>5900442651493</v>
      </c>
      <c r="F199" s="41">
        <v>10</v>
      </c>
      <c r="G199" s="5">
        <v>106.745856</v>
      </c>
    </row>
    <row r="200" spans="1:7" ht="12.75" hidden="1">
      <c r="A200" s="42" t="s">
        <v>74</v>
      </c>
      <c r="B200" s="42" t="s">
        <v>56</v>
      </c>
      <c r="C200" s="43">
        <v>80</v>
      </c>
      <c r="D200" s="43">
        <v>66252925531</v>
      </c>
      <c r="E200" s="43">
        <v>5900442651509</v>
      </c>
      <c r="F200" s="43">
        <v>10</v>
      </c>
      <c r="G200" s="5">
        <v>131.60448000000002</v>
      </c>
    </row>
    <row r="201" spans="3:9" s="4" customFormat="1" ht="10.5">
      <c r="C201" s="53"/>
      <c r="D201" s="53"/>
      <c r="E201" s="53"/>
      <c r="F201" s="53"/>
      <c r="G201" s="5"/>
      <c r="I201" s="5"/>
    </row>
    <row r="202" spans="3:9" s="4" customFormat="1" ht="10.5">
      <c r="C202" s="53"/>
      <c r="D202" s="53"/>
      <c r="E202" s="53"/>
      <c r="F202" s="53"/>
      <c r="G202" s="5"/>
      <c r="I202" s="5"/>
    </row>
    <row r="203" spans="3:9" s="4" customFormat="1" ht="0" customHeight="1" hidden="1">
      <c r="C203" s="53"/>
      <c r="D203" s="53"/>
      <c r="E203" s="53"/>
      <c r="F203" s="53"/>
      <c r="G203" s="5"/>
      <c r="I203" s="5"/>
    </row>
    <row r="204" spans="3:9" s="4" customFormat="1" ht="12.75" hidden="1">
      <c r="C204" s="53"/>
      <c r="D204" s="53"/>
      <c r="E204" s="53"/>
      <c r="F204" s="53"/>
      <c r="G204" s="5"/>
      <c r="I204" s="5"/>
    </row>
    <row r="205" spans="3:9" s="4" customFormat="1" ht="12.75" hidden="1">
      <c r="C205" s="53"/>
      <c r="D205" s="53"/>
      <c r="E205" s="53"/>
      <c r="F205" s="53"/>
      <c r="G205" s="5"/>
      <c r="I205" s="5"/>
    </row>
    <row r="206" spans="3:9" s="4" customFormat="1" ht="12.75" hidden="1">
      <c r="C206" s="53"/>
      <c r="D206" s="53"/>
      <c r="E206" s="53"/>
      <c r="F206" s="53"/>
      <c r="G206" s="5"/>
      <c r="I206" s="5"/>
    </row>
    <row r="207" spans="3:9" s="4" customFormat="1" ht="12.75" hidden="1">
      <c r="C207" s="53"/>
      <c r="D207" s="53"/>
      <c r="E207" s="53"/>
      <c r="F207" s="53"/>
      <c r="G207" s="5"/>
      <c r="I207" s="5"/>
    </row>
    <row r="208" spans="3:9" s="4" customFormat="1" ht="12.75" hidden="1">
      <c r="C208" s="53"/>
      <c r="D208" s="53"/>
      <c r="E208" s="53"/>
      <c r="F208" s="53"/>
      <c r="G208" s="5"/>
      <c r="I208" s="5"/>
    </row>
    <row r="209" spans="3:9" s="4" customFormat="1" ht="12.75" hidden="1">
      <c r="C209" s="53"/>
      <c r="D209" s="53"/>
      <c r="E209" s="53"/>
      <c r="F209" s="53"/>
      <c r="G209" s="5"/>
      <c r="I209" s="5"/>
    </row>
    <row r="210" spans="1:3" ht="12.75" customHeight="1" hidden="1">
      <c r="A210" s="48"/>
      <c r="B210" s="49"/>
      <c r="C210" s="50"/>
    </row>
    <row r="211" spans="1:3" ht="12.75" hidden="1">
      <c r="A211" s="48"/>
      <c r="B211" s="49"/>
      <c r="C211" s="50"/>
    </row>
    <row r="212" spans="1:3" ht="12.75" hidden="1">
      <c r="A212" s="48"/>
      <c r="B212" s="49"/>
      <c r="C212" s="50"/>
    </row>
    <row r="213" spans="1:3" ht="12.75" hidden="1">
      <c r="A213" s="48"/>
      <c r="B213" s="49"/>
      <c r="C213" s="50"/>
    </row>
    <row r="214" spans="1:3" ht="12.75" hidden="1">
      <c r="A214" s="48"/>
      <c r="B214" s="49"/>
      <c r="C214" s="50"/>
    </row>
    <row r="215" spans="1:3" ht="12.75" hidden="1">
      <c r="A215" s="48"/>
      <c r="B215" s="49"/>
      <c r="C215" s="50"/>
    </row>
    <row r="216" spans="1:3" ht="12.75" hidden="1">
      <c r="A216" s="48"/>
      <c r="B216" s="49"/>
      <c r="C216" s="50"/>
    </row>
    <row r="217" spans="1:3" ht="12.75" hidden="1">
      <c r="A217" s="48"/>
      <c r="B217" s="49"/>
      <c r="C217" s="50"/>
    </row>
    <row r="218" spans="1:3" ht="12.75" hidden="1">
      <c r="A218" s="48"/>
      <c r="B218" s="49"/>
      <c r="C218" s="50"/>
    </row>
    <row r="219" spans="1:3" ht="12.75" hidden="1">
      <c r="A219" s="48"/>
      <c r="B219" s="49"/>
      <c r="C219" s="50"/>
    </row>
    <row r="220" spans="1:3" ht="12.75" hidden="1">
      <c r="A220" s="48"/>
      <c r="B220" s="49"/>
      <c r="C220" s="50"/>
    </row>
    <row r="221" spans="1:3" ht="12.75" customHeight="1" hidden="1">
      <c r="A221" s="115"/>
      <c r="B221" s="49"/>
      <c r="C221" s="50"/>
    </row>
    <row r="222" spans="1:3" ht="12.75" customHeight="1" hidden="1">
      <c r="A222" s="116"/>
      <c r="B222" s="49"/>
      <c r="C222" s="50"/>
    </row>
    <row r="223" spans="10:23" ht="2.25" customHeight="1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s="6" customFormat="1" ht="22.5" customHeight="1">
      <c r="A224" s="6" t="s">
        <v>75</v>
      </c>
      <c r="C224" s="118"/>
      <c r="D224" s="118"/>
      <c r="E224" s="118"/>
      <c r="F224" s="118"/>
      <c r="G224" s="119"/>
      <c r="H224" s="120"/>
      <c r="I224" s="121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</row>
    <row r="225" spans="3:23" s="122" customFormat="1" ht="3" customHeight="1">
      <c r="C225" s="123"/>
      <c r="D225" s="123"/>
      <c r="E225" s="123"/>
      <c r="F225" s="123"/>
      <c r="G225" s="124"/>
      <c r="H225" s="82"/>
      <c r="I225" s="83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</row>
    <row r="226" spans="1:23" s="9" customFormat="1" ht="18.75" customHeight="1">
      <c r="A226" s="12" t="s">
        <v>76</v>
      </c>
      <c r="B226" s="125"/>
      <c r="C226" s="126"/>
      <c r="D226" s="13" t="s">
        <v>77</v>
      </c>
      <c r="E226" s="10"/>
      <c r="F226" s="10"/>
      <c r="G226" s="11"/>
      <c r="H226" s="7"/>
      <c r="I226" s="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3:23" s="122" customFormat="1" ht="3" customHeight="1">
      <c r="C227" s="123"/>
      <c r="D227" s="123"/>
      <c r="E227" s="123"/>
      <c r="F227" s="123"/>
      <c r="G227" s="124"/>
      <c r="H227" s="82"/>
      <c r="I227" s="83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</row>
    <row r="228" spans="1:23" s="127" customFormat="1" ht="20.25" customHeight="1">
      <c r="A228" s="127" t="s">
        <v>78</v>
      </c>
      <c r="C228" s="128"/>
      <c r="D228" s="128"/>
      <c r="E228" s="128"/>
      <c r="F228" s="128"/>
      <c r="G228" s="87"/>
      <c r="H228" s="129"/>
      <c r="I228" s="130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</row>
    <row r="229" spans="3:23" s="122" customFormat="1" ht="3" customHeight="1">
      <c r="C229" s="123"/>
      <c r="D229" s="123"/>
      <c r="E229" s="123"/>
      <c r="F229" s="123"/>
      <c r="G229" s="124"/>
      <c r="H229" s="82"/>
      <c r="I229" s="83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</row>
    <row r="230" spans="1:23" s="95" customFormat="1" ht="18" customHeight="1">
      <c r="A230" s="95" t="s">
        <v>79</v>
      </c>
      <c r="B230" s="95" t="s">
        <v>5</v>
      </c>
      <c r="C230" s="97" t="s">
        <v>14</v>
      </c>
      <c r="D230" s="97" t="s">
        <v>7</v>
      </c>
      <c r="E230" s="97"/>
      <c r="F230" s="98"/>
      <c r="G230" s="99" t="s">
        <v>37</v>
      </c>
      <c r="H230" s="82"/>
      <c r="I230" s="83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</row>
    <row r="231" spans="10:23" ht="12.75" customHeight="1" hidden="1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s="27" customFormat="1" ht="10.5">
      <c r="A232" s="27">
        <v>70184626839</v>
      </c>
      <c r="B232" s="27">
        <v>300</v>
      </c>
      <c r="C232" s="28">
        <v>20</v>
      </c>
      <c r="D232" s="29" t="s">
        <v>17</v>
      </c>
      <c r="E232" s="29"/>
      <c r="F232" s="29"/>
      <c r="G232" s="31">
        <f>A270*2729.5</f>
        <v>2811.385</v>
      </c>
      <c r="H232" s="4"/>
      <c r="I232" s="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s="27" customFormat="1" ht="10.5">
      <c r="A233" s="27">
        <v>70184626840</v>
      </c>
      <c r="B233" s="27">
        <v>300</v>
      </c>
      <c r="C233" s="28">
        <v>25.4</v>
      </c>
      <c r="D233" s="29" t="s">
        <v>17</v>
      </c>
      <c r="E233" s="29"/>
      <c r="F233" s="29"/>
      <c r="G233" s="31">
        <f>A270*2729.5</f>
        <v>2811.385</v>
      </c>
      <c r="H233" s="4"/>
      <c r="I233" s="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s="27" customFormat="1" ht="10.5">
      <c r="A234" s="27">
        <v>70184626841</v>
      </c>
      <c r="B234" s="27">
        <v>350</v>
      </c>
      <c r="C234" s="28">
        <v>20</v>
      </c>
      <c r="D234" s="29" t="s">
        <v>80</v>
      </c>
      <c r="E234" s="29"/>
      <c r="F234" s="29"/>
      <c r="G234" s="31">
        <f>A270*3038.5</f>
        <v>3129.655</v>
      </c>
      <c r="H234" s="4"/>
      <c r="I234" s="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s="27" customFormat="1" ht="10.5">
      <c r="A235" s="27">
        <v>70184626842</v>
      </c>
      <c r="B235" s="27">
        <v>350</v>
      </c>
      <c r="C235" s="28">
        <v>25.4</v>
      </c>
      <c r="D235" s="29" t="s">
        <v>80</v>
      </c>
      <c r="E235" s="29"/>
      <c r="F235" s="29"/>
      <c r="G235" s="31">
        <f>A270*3038.5</f>
        <v>3129.655</v>
      </c>
      <c r="H235" s="4"/>
      <c r="I235" s="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s="27" customFormat="1" ht="3" customHeight="1">
      <c r="A236" s="4"/>
      <c r="B236" s="4"/>
      <c r="C236" s="5"/>
      <c r="D236" s="53"/>
      <c r="E236" s="53"/>
      <c r="F236" s="53"/>
      <c r="G236" s="131"/>
      <c r="H236" s="4"/>
      <c r="I236" s="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s="27" customFormat="1" ht="12.75" customHeight="1" hidden="1">
      <c r="A237" s="4"/>
      <c r="B237" s="4"/>
      <c r="C237" s="53"/>
      <c r="D237" s="53"/>
      <c r="E237" s="53"/>
      <c r="F237" s="53"/>
      <c r="G237" s="131"/>
      <c r="H237" s="4"/>
      <c r="I237" s="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0:23" ht="12.75" customHeight="1" hidden="1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0:23" ht="3" customHeight="1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s="105" customFormat="1" ht="18.75" customHeight="1">
      <c r="A240" s="54" t="s">
        <v>81</v>
      </c>
      <c r="B240" s="132"/>
      <c r="C240" s="133"/>
      <c r="D240" s="79" t="s">
        <v>82</v>
      </c>
      <c r="E240" s="134"/>
      <c r="F240" s="134"/>
      <c r="G240" s="135"/>
      <c r="H240" s="7"/>
      <c r="I240" s="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3:23" s="122" customFormat="1" ht="3" customHeight="1">
      <c r="C241" s="123"/>
      <c r="D241" s="123"/>
      <c r="E241" s="123"/>
      <c r="F241" s="123"/>
      <c r="G241" s="124"/>
      <c r="H241" s="82"/>
      <c r="I241" s="83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</row>
    <row r="242" spans="1:23" s="127" customFormat="1" ht="18.75" customHeight="1">
      <c r="A242" s="127" t="s">
        <v>83</v>
      </c>
      <c r="C242" s="128"/>
      <c r="D242" s="128"/>
      <c r="E242" s="128"/>
      <c r="F242" s="128"/>
      <c r="G242" s="87"/>
      <c r="H242" s="129"/>
      <c r="I242" s="130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</row>
    <row r="243" spans="3:23" s="122" customFormat="1" ht="3" customHeight="1">
      <c r="C243" s="123"/>
      <c r="D243" s="123"/>
      <c r="E243" s="123"/>
      <c r="F243" s="123"/>
      <c r="G243" s="124"/>
      <c r="H243" s="82"/>
      <c r="I243" s="83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</row>
    <row r="244" spans="1:23" s="95" customFormat="1" ht="18.75" customHeight="1">
      <c r="A244" s="95" t="s">
        <v>79</v>
      </c>
      <c r="B244" s="95" t="s">
        <v>5</v>
      </c>
      <c r="C244" s="97" t="s">
        <v>14</v>
      </c>
      <c r="D244" s="97" t="s">
        <v>7</v>
      </c>
      <c r="E244" s="97"/>
      <c r="F244" s="98"/>
      <c r="G244" s="99" t="s">
        <v>37</v>
      </c>
      <c r="H244" s="82"/>
      <c r="I244" s="83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</row>
    <row r="245" spans="1:23" s="27" customFormat="1" ht="10.5">
      <c r="A245" s="27">
        <v>70184622936</v>
      </c>
      <c r="B245" s="27">
        <v>300</v>
      </c>
      <c r="C245" s="136">
        <v>20</v>
      </c>
      <c r="D245" s="29" t="s">
        <v>80</v>
      </c>
      <c r="E245" s="29"/>
      <c r="F245" s="29"/>
      <c r="G245" s="31">
        <f>A270*4763.75</f>
        <v>4906.6625</v>
      </c>
      <c r="H245" s="4"/>
      <c r="I245" s="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s="27" customFormat="1" ht="10.5">
      <c r="A246" s="27">
        <v>70184622937</v>
      </c>
      <c r="B246" s="27">
        <v>300</v>
      </c>
      <c r="C246" s="136">
        <v>25.4</v>
      </c>
      <c r="D246" s="29" t="s">
        <v>80</v>
      </c>
      <c r="E246" s="29"/>
      <c r="F246" s="29"/>
      <c r="G246" s="31">
        <f>A270*4763.75</f>
        <v>4906.6625</v>
      </c>
      <c r="H246" s="4"/>
      <c r="I246" s="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s="27" customFormat="1" ht="10.5">
      <c r="A247" s="27">
        <v>70184622938</v>
      </c>
      <c r="B247" s="27">
        <v>350</v>
      </c>
      <c r="C247" s="136">
        <v>20</v>
      </c>
      <c r="D247" s="29" t="s">
        <v>84</v>
      </c>
      <c r="E247" s="29"/>
      <c r="F247" s="29"/>
      <c r="G247" s="31">
        <f>A270*5294.2</f>
        <v>5453.026</v>
      </c>
      <c r="H247" s="4"/>
      <c r="I247" s="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s="27" customFormat="1" ht="10.5">
      <c r="A248" s="27">
        <v>70184622939</v>
      </c>
      <c r="B248" s="27">
        <v>350</v>
      </c>
      <c r="C248" s="136">
        <v>25.4</v>
      </c>
      <c r="D248" s="29" t="s">
        <v>84</v>
      </c>
      <c r="E248" s="29"/>
      <c r="F248" s="29"/>
      <c r="G248" s="31">
        <f>A270*5294.2</f>
        <v>5453.026</v>
      </c>
      <c r="H248" s="4"/>
      <c r="I248" s="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s="27" customFormat="1" ht="10.5">
      <c r="A249" s="27">
        <v>70184623897</v>
      </c>
      <c r="B249" s="27">
        <v>400</v>
      </c>
      <c r="C249" s="136">
        <v>20</v>
      </c>
      <c r="D249" s="29" t="s">
        <v>85</v>
      </c>
      <c r="E249" s="29"/>
      <c r="F249" s="29"/>
      <c r="G249" s="31">
        <f>A270*6354.07</f>
        <v>6544.6921</v>
      </c>
      <c r="H249" s="4"/>
      <c r="I249" s="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s="27" customFormat="1" ht="10.5">
      <c r="A250" s="27">
        <v>70184623899</v>
      </c>
      <c r="B250" s="27">
        <v>400</v>
      </c>
      <c r="C250" s="136">
        <v>25.4</v>
      </c>
      <c r="D250" s="29" t="s">
        <v>85</v>
      </c>
      <c r="E250" s="29"/>
      <c r="F250" s="29"/>
      <c r="G250" s="31">
        <f>A270*6354.07</f>
        <v>6544.6921</v>
      </c>
      <c r="H250" s="4"/>
      <c r="I250" s="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s="27" customFormat="1" ht="10.5">
      <c r="A251" s="27">
        <v>70184625430</v>
      </c>
      <c r="B251" s="27">
        <v>450</v>
      </c>
      <c r="C251" s="136">
        <v>25.4</v>
      </c>
      <c r="D251" s="29" t="s">
        <v>85</v>
      </c>
      <c r="E251" s="29"/>
      <c r="F251" s="29"/>
      <c r="G251" s="31">
        <f>A270*8229.7</f>
        <v>8476.591</v>
      </c>
      <c r="H251" s="4"/>
      <c r="I251" s="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0:23" ht="3" customHeight="1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0:23" ht="12.75" customHeight="1" hidden="1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0:23" ht="12.75" hidden="1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0:23" ht="12.75" hidden="1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0:23" ht="12.75" hidden="1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0:23" ht="6" customHeight="1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s="122" customFormat="1" ht="18.75" customHeight="1">
      <c r="A258" s="47" t="s">
        <v>86</v>
      </c>
      <c r="B258" s="47"/>
      <c r="C258" s="137"/>
      <c r="D258" s="13" t="s">
        <v>87</v>
      </c>
      <c r="E258" s="123"/>
      <c r="F258" s="123"/>
      <c r="G258" s="124"/>
      <c r="H258" s="82"/>
      <c r="I258" s="83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</row>
    <row r="259" spans="3:23" s="122" customFormat="1" ht="3" customHeight="1">
      <c r="C259" s="123"/>
      <c r="D259" s="123"/>
      <c r="E259" s="123"/>
      <c r="F259" s="123"/>
      <c r="G259" s="124"/>
      <c r="H259" s="82"/>
      <c r="I259" s="83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</row>
    <row r="260" spans="1:23" s="127" customFormat="1" ht="20.25" customHeight="1">
      <c r="A260" s="127" t="s">
        <v>88</v>
      </c>
      <c r="C260" s="128"/>
      <c r="D260" s="128"/>
      <c r="E260" s="128"/>
      <c r="F260" s="128"/>
      <c r="G260" s="87"/>
      <c r="H260" s="129"/>
      <c r="I260" s="130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</row>
    <row r="261" spans="3:23" s="122" customFormat="1" ht="3" customHeight="1">
      <c r="C261" s="123"/>
      <c r="D261" s="123"/>
      <c r="E261" s="123"/>
      <c r="F261" s="123"/>
      <c r="G261" s="124"/>
      <c r="H261" s="82"/>
      <c r="I261" s="83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</row>
    <row r="262" spans="1:23" s="95" customFormat="1" ht="18.75" customHeight="1">
      <c r="A262" s="95" t="s">
        <v>79</v>
      </c>
      <c r="B262" s="95" t="s">
        <v>5</v>
      </c>
      <c r="C262" s="97" t="s">
        <v>14</v>
      </c>
      <c r="D262" s="97" t="s">
        <v>7</v>
      </c>
      <c r="E262" s="97"/>
      <c r="F262" s="98"/>
      <c r="G262" s="99" t="s">
        <v>37</v>
      </c>
      <c r="H262" s="82"/>
      <c r="I262" s="83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</row>
    <row r="263" spans="1:23" s="27" customFormat="1" ht="10.5">
      <c r="A263" s="27">
        <v>70184622118</v>
      </c>
      <c r="B263" s="27">
        <v>300</v>
      </c>
      <c r="C263" s="29">
        <v>20</v>
      </c>
      <c r="D263" s="29" t="s">
        <v>80</v>
      </c>
      <c r="E263" s="29"/>
      <c r="F263" s="29"/>
      <c r="G263" s="31">
        <f>A270*5506.38</f>
        <v>5671.5714</v>
      </c>
      <c r="H263" s="4"/>
      <c r="I263" s="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s="27" customFormat="1" ht="10.5">
      <c r="A264" s="27">
        <v>70184622119</v>
      </c>
      <c r="B264" s="27">
        <v>350</v>
      </c>
      <c r="C264" s="29">
        <v>20</v>
      </c>
      <c r="D264" s="29" t="s">
        <v>80</v>
      </c>
      <c r="E264" s="29"/>
      <c r="F264" s="29"/>
      <c r="G264" s="31">
        <f>A270*6354.07</f>
        <v>6544.6921</v>
      </c>
      <c r="H264" s="4"/>
      <c r="I264" s="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0:23" ht="3" customHeight="1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0:23" ht="12.7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0:23" ht="12.7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70" ht="12.75">
      <c r="A270" s="138">
        <v>1.03</v>
      </c>
    </row>
  </sheetData>
  <mergeCells count="10">
    <mergeCell ref="A1:G1"/>
    <mergeCell ref="A3:C3"/>
    <mergeCell ref="A13:C13"/>
    <mergeCell ref="A27:C27"/>
    <mergeCell ref="A39:C39"/>
    <mergeCell ref="A109:C109"/>
    <mergeCell ref="A134:C134"/>
    <mergeCell ref="A145:C145"/>
    <mergeCell ref="A156:G156"/>
    <mergeCell ref="A186:C186"/>
  </mergeCells>
  <printOptions/>
  <pageMargins left="0.39375" right="0.39375" top="0.5916666666666667" bottom="0.19652777777777777" header="0.19652777777777777" footer="0.5118055555555556"/>
  <pageSetup horizontalDpi="300" verticalDpi="300" orientation="portrait" paperSize="9"/>
  <headerFooter alignWithMargins="0">
    <oddHeader>&amp;RDIAMANTOVÉ KOTOUČE NORTON CLIPPER - VÝBĚR - CENÍK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Jędrzej Tęczyński</dc:creator>
  <cp:keywords/>
  <dc:description/>
  <cp:lastModifiedBy>Tomáš Pešina</cp:lastModifiedBy>
  <cp:lastPrinted>2008-02-21T17:54:30Z</cp:lastPrinted>
  <dcterms:created xsi:type="dcterms:W3CDTF">2006-03-28T10:28:46Z</dcterms:created>
  <dcterms:modified xsi:type="dcterms:W3CDTF">2010-01-07T16:04:06Z</dcterms:modified>
  <cp:category/>
  <cp:version/>
  <cp:contentType/>
  <cp:contentStatus/>
  <cp:revision>3</cp:revision>
</cp:coreProperties>
</file>