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7" activeTab="0"/>
  </bookViews>
  <sheets>
    <sheet name="Br_pásy do ručních brusek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<sst xmlns="http://schemas.openxmlformats.org/spreadsheetml/2006/main" count="110" uniqueCount="110">
  <si>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>BRUSNÉ PÁSY DO RUČNÍCH BRUSEK</t>
  </si>
  <si>
    <t>ROZMĚR</t>
  </si>
  <si>
    <t>K40</t>
  </si>
  <si>
    <t>K60</t>
  </si>
  <si>
    <t>K80</t>
  </si>
  <si>
    <t>K100</t>
  </si>
  <si>
    <t>K120</t>
  </si>
  <si>
    <t>305x40</t>
  </si>
  <si>
    <t>400x60</t>
  </si>
  <si>
    <t>Q8064</t>
  </si>
  <si>
    <t>Q8062</t>
  </si>
  <si>
    <t>Q8061</t>
  </si>
  <si>
    <t>Q8001</t>
  </si>
  <si>
    <t>Q8060</t>
  </si>
  <si>
    <t>406x63</t>
  </si>
  <si>
    <t>Q8044</t>
  </si>
  <si>
    <t>Q8042</t>
  </si>
  <si>
    <t>Q8041</t>
  </si>
  <si>
    <t>Q8002</t>
  </si>
  <si>
    <t>Q8040</t>
  </si>
  <si>
    <t>410x65</t>
  </si>
  <si>
    <t>Q8054</t>
  </si>
  <si>
    <t>Q8052</t>
  </si>
  <si>
    <t>Q8051</t>
  </si>
  <si>
    <t>Q8003</t>
  </si>
  <si>
    <t>Q8050</t>
  </si>
  <si>
    <t>457x75</t>
  </si>
  <si>
    <t>Q8074</t>
  </si>
  <si>
    <t>Q8072</t>
  </si>
  <si>
    <t>Q8071</t>
  </si>
  <si>
    <t>Q8004</t>
  </si>
  <si>
    <t>Q8070</t>
  </si>
  <si>
    <t>480x75</t>
  </si>
  <si>
    <t>Q8084</t>
  </si>
  <si>
    <t>Q8082</t>
  </si>
  <si>
    <t>Q8081</t>
  </si>
  <si>
    <t>Q8005</t>
  </si>
  <si>
    <t>Q8080</t>
  </si>
  <si>
    <t>510x75</t>
  </si>
  <si>
    <t>Q8094</t>
  </si>
  <si>
    <t>Q8092</t>
  </si>
  <si>
    <t>Q8091</t>
  </si>
  <si>
    <t>Q8007</t>
  </si>
  <si>
    <t>Q8090</t>
  </si>
  <si>
    <t>522x100</t>
  </si>
  <si>
    <t>Q8144</t>
  </si>
  <si>
    <t>Q8142</t>
  </si>
  <si>
    <t>Q8141</t>
  </si>
  <si>
    <t>Q8015</t>
  </si>
  <si>
    <t>Q8140</t>
  </si>
  <si>
    <t>533x30</t>
  </si>
  <si>
    <t>Q8014</t>
  </si>
  <si>
    <t>Q8012</t>
  </si>
  <si>
    <t>Q8011</t>
  </si>
  <si>
    <t>Q8008</t>
  </si>
  <si>
    <t>Q8010</t>
  </si>
  <si>
    <t>533x75</t>
  </si>
  <si>
    <t>Q8104</t>
  </si>
  <si>
    <t>Q8102</t>
  </si>
  <si>
    <t>Q8101</t>
  </si>
  <si>
    <t>Q8009</t>
  </si>
  <si>
    <t>Q8100</t>
  </si>
  <si>
    <t>560x100</t>
  </si>
  <si>
    <t>Q8154</t>
  </si>
  <si>
    <t>Q8152</t>
  </si>
  <si>
    <t>Q8151</t>
  </si>
  <si>
    <t>Q8016</t>
  </si>
  <si>
    <t>Q8150</t>
  </si>
  <si>
    <t>575x75</t>
  </si>
  <si>
    <t>Q8124</t>
  </si>
  <si>
    <t>Q8122</t>
  </si>
  <si>
    <t>Q8121</t>
  </si>
  <si>
    <t>Q8017</t>
  </si>
  <si>
    <t>Q8120</t>
  </si>
  <si>
    <t>610x75</t>
  </si>
  <si>
    <t>Q8134</t>
  </si>
  <si>
    <t>Q8132</t>
  </si>
  <si>
    <t>Q8131</t>
  </si>
  <si>
    <t>Q8018</t>
  </si>
  <si>
    <t>Q8130</t>
  </si>
  <si>
    <t>610x100</t>
  </si>
  <si>
    <t>Q8164</t>
  </si>
  <si>
    <t>Q8162</t>
  </si>
  <si>
    <t>Q8161</t>
  </si>
  <si>
    <t>Q8019</t>
  </si>
  <si>
    <t>Q8160</t>
  </si>
  <si>
    <t>620x100</t>
  </si>
  <si>
    <t>Q8174</t>
  </si>
  <si>
    <t>Q8172</t>
  </si>
  <si>
    <t>Q8171</t>
  </si>
  <si>
    <t>Q8025</t>
  </si>
  <si>
    <t>Q8170</t>
  </si>
  <si>
    <t>620x105</t>
  </si>
  <si>
    <t>Q8224</t>
  </si>
  <si>
    <t>Q8222</t>
  </si>
  <si>
    <t>Q8221</t>
  </si>
  <si>
    <t>Q8026</t>
  </si>
  <si>
    <t>Q8220</t>
  </si>
  <si>
    <t>620x110</t>
  </si>
  <si>
    <t>Q8234</t>
  </si>
  <si>
    <t>Q8232</t>
  </si>
  <si>
    <t>Q8231</t>
  </si>
  <si>
    <t>Q8027</t>
  </si>
  <si>
    <t>Q8230</t>
  </si>
  <si>
    <t>860x100</t>
  </si>
  <si>
    <t>Q8194</t>
  </si>
  <si>
    <t>Q8192</t>
  </si>
  <si>
    <t>Q8191</t>
  </si>
  <si>
    <t>Q8035</t>
  </si>
  <si>
    <t>Q8190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</si>
</sst>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8">
    <font>
      <sz val="10"/>
      <name val="Arial CE"/>
      <family val="2"/>
    </font>
    <font>
      <sz val="10"/>
      <name val="Arial"/>
      <family val="0"/>
    </font>
    <font>
      <b/>
      <u val="single"/>
      <sz val="14"/>
      <name val="Times New Roman CE"/>
      <family val="1"/>
    </font>
    <font>
      <sz val="10"/>
      <color indexed="9"/>
      <name val="Arial CE"/>
      <family val="2"/>
    </font>
    <font>
      <b/>
      <sz val="10"/>
      <name val="Times New Roman CE"/>
      <family val="1"/>
    </font>
    <font>
      <b/>
      <sz val="9"/>
      <name val="Times New Roman CE"/>
      <family val="1"/>
    </font>
    <font>
      <sz val="9"/>
      <name val="Arial CE"/>
      <family val="2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Alignment="1">
      <alignment/>
    </xf>
    <xf numFmtId="164" fontId="4" fillId="2" borderId="1" xfId="0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164" fontId="4" fillId="0" borderId="0" xfId="0" applyFont="1" applyAlignment="1">
      <alignment/>
    </xf>
    <xf numFmtId="164" fontId="5" fillId="2" borderId="4" xfId="0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5" fontId="5" fillId="2" borderId="4" xfId="0" applyNumberFormat="1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center"/>
    </xf>
    <xf numFmtId="166" fontId="5" fillId="2" borderId="5" xfId="0" applyNumberFormat="1" applyFont="1" applyFill="1" applyBorder="1" applyAlignment="1">
      <alignment horizontal="center"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7" fillId="2" borderId="0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/>
    </xf>
    <xf numFmtId="164" fontId="7" fillId="0" borderId="4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4" fontId="5" fillId="0" borderId="4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0" xfId="0" applyNumberFormat="1" applyFont="1" applyAlignment="1">
      <alignment/>
    </xf>
    <xf numFmtId="165" fontId="5" fillId="0" borderId="4" xfId="0" applyNumberFormat="1" applyFont="1" applyBorder="1" applyAlignment="1">
      <alignment horizontal="center"/>
    </xf>
    <xf numFmtId="165" fontId="6" fillId="0" borderId="0" xfId="0" applyNumberFormat="1" applyFont="1" applyFill="1" applyAlignment="1">
      <alignment/>
    </xf>
    <xf numFmtId="164" fontId="7" fillId="0" borderId="6" xfId="0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20.75390625" style="1" customWidth="1"/>
    <col min="2" max="6" width="12.75390625" style="2" customWidth="1"/>
    <col min="7" max="7" width="4.75390625" style="1" customWidth="1"/>
    <col min="8" max="16384" width="9.00390625" style="1" customWidth="1"/>
  </cols>
  <sheetData>
    <row r="1" spans="1:7" ht="17.25">
      <c r="A1" s="3" t="s">
        <v>0</v>
      </c>
      <c r="G1" s="4">
        <v>1.072</v>
      </c>
    </row>
    <row r="3" spans="1:7" ht="12.7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8"/>
    </row>
    <row r="4" spans="1:7" s="13" customFormat="1" ht="11.25">
      <c r="A4" s="9"/>
      <c r="B4" s="10"/>
      <c r="C4" s="10"/>
      <c r="D4" s="10"/>
      <c r="E4" s="10"/>
      <c r="F4" s="11"/>
      <c r="G4" s="12"/>
    </row>
    <row r="5" spans="1:7" s="18" customFormat="1" ht="11.25">
      <c r="A5" s="14" t="s">
        <v>7</v>
      </c>
      <c r="B5" s="15">
        <v>149684</v>
      </c>
      <c r="C5" s="15">
        <v>149648</v>
      </c>
      <c r="D5" s="15">
        <v>149649</v>
      </c>
      <c r="E5" s="15">
        <v>149650</v>
      </c>
      <c r="F5" s="16">
        <v>149651</v>
      </c>
      <c r="G5" s="17"/>
    </row>
    <row r="6" spans="1:7" s="13" customFormat="1" ht="11.25">
      <c r="A6" s="9"/>
      <c r="B6" s="19">
        <f>G1*14.1</f>
        <v>15.1152</v>
      </c>
      <c r="C6" s="19">
        <f>G1*13.6</f>
        <v>14.5792</v>
      </c>
      <c r="D6" s="19">
        <f>G1*13.4</f>
        <v>14.3648</v>
      </c>
      <c r="E6" s="19">
        <f>G1*13.2</f>
        <v>14.1504</v>
      </c>
      <c r="F6" s="20">
        <f>G1*13.2</f>
        <v>14.1504</v>
      </c>
      <c r="G6" s="12"/>
    </row>
    <row r="7" spans="1:7" s="13" customFormat="1" ht="11.25">
      <c r="A7" s="21"/>
      <c r="B7" s="22"/>
      <c r="C7" s="22"/>
      <c r="D7" s="22"/>
      <c r="E7" s="22"/>
      <c r="F7" s="23"/>
      <c r="G7" s="24"/>
    </row>
    <row r="8" spans="1:7" s="13" customFormat="1" ht="11.25">
      <c r="A8" s="25" t="s">
        <v>8</v>
      </c>
      <c r="B8" s="26" t="s">
        <v>9</v>
      </c>
      <c r="C8" s="26" t="s">
        <v>10</v>
      </c>
      <c r="D8" s="26" t="s">
        <v>11</v>
      </c>
      <c r="E8" s="26" t="s">
        <v>12</v>
      </c>
      <c r="F8" s="27" t="s">
        <v>13</v>
      </c>
      <c r="G8" s="12"/>
    </row>
    <row r="9" spans="1:7" s="18" customFormat="1" ht="11.25">
      <c r="A9" s="28"/>
      <c r="B9" s="22">
        <f>G1*20</f>
        <v>21.44</v>
      </c>
      <c r="C9" s="22">
        <f>G1*19</f>
        <v>20.368000000000002</v>
      </c>
      <c r="D9" s="22">
        <f>G1*18.6</f>
        <v>19.939200000000003</v>
      </c>
      <c r="E9" s="22">
        <f>G1*18.1</f>
        <v>19.403200000000002</v>
      </c>
      <c r="F9" s="23">
        <f>G1*18.1</f>
        <v>19.403200000000002</v>
      </c>
      <c r="G9" s="29"/>
    </row>
    <row r="10" spans="1:7" s="13" customFormat="1" ht="11.25">
      <c r="A10" s="21"/>
      <c r="B10" s="22"/>
      <c r="C10" s="22"/>
      <c r="D10" s="22"/>
      <c r="E10" s="22"/>
      <c r="F10" s="23"/>
      <c r="G10" s="24"/>
    </row>
    <row r="11" spans="1:7" s="13" customFormat="1" ht="11.25">
      <c r="A11" s="25" t="s">
        <v>14</v>
      </c>
      <c r="B11" s="26" t="s">
        <v>15</v>
      </c>
      <c r="C11" s="26" t="s">
        <v>16</v>
      </c>
      <c r="D11" s="26" t="s">
        <v>17</v>
      </c>
      <c r="E11" s="26" t="s">
        <v>18</v>
      </c>
      <c r="F11" s="27" t="s">
        <v>19</v>
      </c>
      <c r="G11" s="12"/>
    </row>
    <row r="12" spans="1:7" s="18" customFormat="1" ht="11.25">
      <c r="A12" s="28"/>
      <c r="B12" s="22">
        <f>G1*20.8</f>
        <v>22.297600000000003</v>
      </c>
      <c r="C12" s="22">
        <f>G1*19.7</f>
        <v>21.1184</v>
      </c>
      <c r="D12" s="22">
        <f>G1*19.3</f>
        <v>20.689600000000002</v>
      </c>
      <c r="E12" s="22">
        <f>G1*18.8</f>
        <v>20.1536</v>
      </c>
      <c r="F12" s="23">
        <f>G1*18.8</f>
        <v>20.1536</v>
      </c>
      <c r="G12" s="29"/>
    </row>
    <row r="13" spans="1:7" s="13" customFormat="1" ht="11.25">
      <c r="A13" s="21"/>
      <c r="B13" s="22"/>
      <c r="C13" s="22"/>
      <c r="D13" s="22"/>
      <c r="E13" s="22"/>
      <c r="F13" s="23"/>
      <c r="G13" s="24"/>
    </row>
    <row r="14" spans="1:7" s="13" customFormat="1" ht="11.25">
      <c r="A14" s="25" t="s">
        <v>20</v>
      </c>
      <c r="B14" s="26" t="s">
        <v>21</v>
      </c>
      <c r="C14" s="26" t="s">
        <v>22</v>
      </c>
      <c r="D14" s="26" t="s">
        <v>23</v>
      </c>
      <c r="E14" s="26" t="s">
        <v>24</v>
      </c>
      <c r="F14" s="27" t="s">
        <v>25</v>
      </c>
      <c r="G14" s="12"/>
    </row>
    <row r="15" spans="1:7" s="18" customFormat="1" ht="11.25">
      <c r="A15" s="28"/>
      <c r="B15" s="22">
        <f>G1*21.3</f>
        <v>22.8336</v>
      </c>
      <c r="C15" s="22">
        <f>G1*20.2</f>
        <v>21.6544</v>
      </c>
      <c r="D15" s="22">
        <f>G1*19.7</f>
        <v>21.1184</v>
      </c>
      <c r="E15" s="22">
        <f>G1*19.2</f>
        <v>20.5824</v>
      </c>
      <c r="F15" s="23">
        <f>G1*19.2</f>
        <v>20.5824</v>
      </c>
      <c r="G15" s="29"/>
    </row>
    <row r="16" spans="1:7" s="13" customFormat="1" ht="11.25">
      <c r="A16" s="21"/>
      <c r="B16" s="22"/>
      <c r="C16" s="22"/>
      <c r="D16" s="22"/>
      <c r="E16" s="22"/>
      <c r="F16" s="23"/>
      <c r="G16" s="24"/>
    </row>
    <row r="17" spans="1:7" s="13" customFormat="1" ht="11.25">
      <c r="A17" s="25" t="s">
        <v>26</v>
      </c>
      <c r="B17" s="26" t="s">
        <v>27</v>
      </c>
      <c r="C17" s="26" t="s">
        <v>28</v>
      </c>
      <c r="D17" s="26" t="s">
        <v>29</v>
      </c>
      <c r="E17" s="26" t="s">
        <v>30</v>
      </c>
      <c r="F17" s="27" t="s">
        <v>31</v>
      </c>
      <c r="G17" s="12"/>
    </row>
    <row r="18" spans="1:7" s="18" customFormat="1" ht="11.25">
      <c r="A18" s="28"/>
      <c r="B18" s="22">
        <f>G1*25.2</f>
        <v>27.014400000000002</v>
      </c>
      <c r="C18" s="22">
        <f>G1*23.7</f>
        <v>25.4064</v>
      </c>
      <c r="D18" s="22">
        <f>G1*23.1</f>
        <v>24.763200000000005</v>
      </c>
      <c r="E18" s="22">
        <f>G1*22.4</f>
        <v>24.0128</v>
      </c>
      <c r="F18" s="23">
        <f>G1*22.4</f>
        <v>24.0128</v>
      </c>
      <c r="G18" s="29"/>
    </row>
    <row r="19" spans="1:7" s="13" customFormat="1" ht="11.25">
      <c r="A19" s="21"/>
      <c r="B19" s="22"/>
      <c r="C19" s="22"/>
      <c r="D19" s="22"/>
      <c r="E19" s="22"/>
      <c r="F19" s="23"/>
      <c r="G19" s="24"/>
    </row>
    <row r="20" spans="1:7" s="13" customFormat="1" ht="11.25">
      <c r="A20" s="25" t="s">
        <v>32</v>
      </c>
      <c r="B20" s="26" t="s">
        <v>33</v>
      </c>
      <c r="C20" s="26" t="s">
        <v>34</v>
      </c>
      <c r="D20" s="26" t="s">
        <v>35</v>
      </c>
      <c r="E20" s="26" t="s">
        <v>36</v>
      </c>
      <c r="F20" s="27" t="s">
        <v>37</v>
      </c>
      <c r="G20" s="12"/>
    </row>
    <row r="21" spans="1:7" s="18" customFormat="1" ht="11.25">
      <c r="A21" s="28"/>
      <c r="B21" s="22">
        <f>34.37*G1</f>
        <v>36.84464</v>
      </c>
      <c r="C21" s="22">
        <f>33.3*G1</f>
        <v>35.6976</v>
      </c>
      <c r="D21" s="22">
        <f>32.6*G1</f>
        <v>34.9472</v>
      </c>
      <c r="E21" s="22">
        <f>31.69*G1</f>
        <v>33.971680000000006</v>
      </c>
      <c r="F21" s="23">
        <f>31.69*G1</f>
        <v>33.971680000000006</v>
      </c>
      <c r="G21" s="29"/>
    </row>
    <row r="22" spans="1:7" s="13" customFormat="1" ht="11.25">
      <c r="A22" s="21"/>
      <c r="B22" s="22"/>
      <c r="C22" s="22"/>
      <c r="D22" s="22"/>
      <c r="E22" s="22"/>
      <c r="F22" s="23"/>
      <c r="G22" s="24"/>
    </row>
    <row r="23" spans="1:7" s="13" customFormat="1" ht="11.25">
      <c r="A23" s="25" t="s">
        <v>38</v>
      </c>
      <c r="B23" s="26" t="s">
        <v>39</v>
      </c>
      <c r="C23" s="26" t="s">
        <v>40</v>
      </c>
      <c r="D23" s="26" t="s">
        <v>41</v>
      </c>
      <c r="E23" s="26" t="s">
        <v>42</v>
      </c>
      <c r="F23" s="27" t="s">
        <v>43</v>
      </c>
      <c r="G23" s="12"/>
    </row>
    <row r="24" spans="1:7" s="18" customFormat="1" ht="11.25">
      <c r="A24" s="28"/>
      <c r="B24" s="22">
        <f>G1*27.1</f>
        <v>29.051200000000005</v>
      </c>
      <c r="C24" s="22">
        <f>G1*25.5</f>
        <v>27.336000000000002</v>
      </c>
      <c r="D24" s="22">
        <f>G1*24.8</f>
        <v>26.585600000000003</v>
      </c>
      <c r="E24" s="22">
        <f>G1*24.1</f>
        <v>25.835200000000004</v>
      </c>
      <c r="F24" s="23">
        <f>G1*24.1</f>
        <v>25.835200000000004</v>
      </c>
      <c r="G24" s="29"/>
    </row>
    <row r="25" spans="1:7" s="13" customFormat="1" ht="11.25">
      <c r="A25" s="21"/>
      <c r="B25" s="22"/>
      <c r="C25" s="22"/>
      <c r="D25" s="22"/>
      <c r="E25" s="22"/>
      <c r="F25" s="23"/>
      <c r="G25" s="24"/>
    </row>
    <row r="26" spans="1:7" s="13" customFormat="1" ht="11.25">
      <c r="A26" s="25" t="s">
        <v>44</v>
      </c>
      <c r="B26" s="26" t="s">
        <v>45</v>
      </c>
      <c r="C26" s="26" t="s">
        <v>46</v>
      </c>
      <c r="D26" s="26" t="s">
        <v>47</v>
      </c>
      <c r="E26" s="26" t="s">
        <v>48</v>
      </c>
      <c r="F26" s="27" t="s">
        <v>49</v>
      </c>
      <c r="G26" s="12"/>
    </row>
    <row r="27" spans="1:7" s="18" customFormat="1" ht="11.25">
      <c r="A27" s="28"/>
      <c r="B27" s="22">
        <f>G1*34.1</f>
        <v>36.555200000000006</v>
      </c>
      <c r="C27" s="22">
        <f>G1*31.9</f>
        <v>34.1968</v>
      </c>
      <c r="D27" s="22">
        <f>G1*30.9</f>
        <v>33.1248</v>
      </c>
      <c r="E27" s="22">
        <f>G1*29.9</f>
        <v>32.0528</v>
      </c>
      <c r="F27" s="23">
        <f>G1*29.9</f>
        <v>32.0528</v>
      </c>
      <c r="G27" s="29"/>
    </row>
    <row r="28" spans="1:7" s="13" customFormat="1" ht="11.25">
      <c r="A28" s="21"/>
      <c r="B28" s="22"/>
      <c r="C28" s="22"/>
      <c r="D28" s="22"/>
      <c r="E28" s="22"/>
      <c r="F28" s="23"/>
      <c r="G28" s="24"/>
    </row>
    <row r="29" spans="1:7" s="13" customFormat="1" ht="11.25">
      <c r="A29" s="25" t="s">
        <v>50</v>
      </c>
      <c r="B29" s="26" t="s">
        <v>51</v>
      </c>
      <c r="C29" s="26" t="s">
        <v>52</v>
      </c>
      <c r="D29" s="26" t="s">
        <v>53</v>
      </c>
      <c r="E29" s="26" t="s">
        <v>54</v>
      </c>
      <c r="F29" s="27" t="s">
        <v>55</v>
      </c>
      <c r="G29" s="12"/>
    </row>
    <row r="30" spans="1:7" s="18" customFormat="1" ht="11.25">
      <c r="A30" s="28"/>
      <c r="B30" s="22">
        <f>G1*16</f>
        <v>17.152</v>
      </c>
      <c r="C30" s="22">
        <f>G1*15.4</f>
        <v>16.5088</v>
      </c>
      <c r="D30" s="22">
        <f>G1*15</f>
        <v>16.080000000000002</v>
      </c>
      <c r="E30" s="22">
        <f>G1*14.7</f>
        <v>15.7584</v>
      </c>
      <c r="F30" s="23">
        <f>G1*14.7</f>
        <v>15.7584</v>
      </c>
      <c r="G30" s="29"/>
    </row>
    <row r="31" spans="1:7" s="13" customFormat="1" ht="11.25">
      <c r="A31" s="21"/>
      <c r="B31" s="22"/>
      <c r="C31" s="22"/>
      <c r="D31" s="22"/>
      <c r="E31" s="22"/>
      <c r="F31" s="23"/>
      <c r="G31" s="24"/>
    </row>
    <row r="32" spans="1:7" s="13" customFormat="1" ht="11.25">
      <c r="A32" s="25" t="s">
        <v>56</v>
      </c>
      <c r="B32" s="26" t="s">
        <v>57</v>
      </c>
      <c r="C32" s="26" t="s">
        <v>58</v>
      </c>
      <c r="D32" s="26" t="s">
        <v>59</v>
      </c>
      <c r="E32" s="26" t="s">
        <v>60</v>
      </c>
      <c r="F32" s="27" t="s">
        <v>61</v>
      </c>
      <c r="G32" s="12"/>
    </row>
    <row r="33" spans="1:7" s="18" customFormat="1" ht="11.25">
      <c r="A33" s="28"/>
      <c r="B33" s="22">
        <f>G1*28</f>
        <v>30.016000000000002</v>
      </c>
      <c r="C33" s="22">
        <f>G1*26.3</f>
        <v>28.193600000000004</v>
      </c>
      <c r="D33" s="22">
        <f>G1*25.6</f>
        <v>27.443200000000004</v>
      </c>
      <c r="E33" s="22">
        <f>G1*24.8</f>
        <v>26.585600000000003</v>
      </c>
      <c r="F33" s="23">
        <f>G1*24.8</f>
        <v>26.585600000000003</v>
      </c>
      <c r="G33" s="29"/>
    </row>
    <row r="34" spans="1:7" s="13" customFormat="1" ht="11.25">
      <c r="A34" s="21"/>
      <c r="B34" s="22"/>
      <c r="C34" s="22"/>
      <c r="D34" s="22"/>
      <c r="E34" s="22"/>
      <c r="F34" s="23"/>
      <c r="G34" s="24"/>
    </row>
    <row r="35" spans="1:7" s="13" customFormat="1" ht="11.25">
      <c r="A35" s="25" t="s">
        <v>62</v>
      </c>
      <c r="B35" s="26" t="s">
        <v>63</v>
      </c>
      <c r="C35" s="26" t="s">
        <v>64</v>
      </c>
      <c r="D35" s="26" t="s">
        <v>65</v>
      </c>
      <c r="E35" s="26" t="s">
        <v>66</v>
      </c>
      <c r="F35" s="27" t="s">
        <v>67</v>
      </c>
      <c r="G35" s="12"/>
    </row>
    <row r="36" spans="1:7" s="18" customFormat="1" ht="11.25">
      <c r="A36" s="28"/>
      <c r="B36" s="22">
        <f>G1*36</f>
        <v>38.592</v>
      </c>
      <c r="C36" s="22">
        <f>G1*33.7</f>
        <v>36.126400000000004</v>
      </c>
      <c r="D36" s="22">
        <f>G1*32.6</f>
        <v>34.9472</v>
      </c>
      <c r="E36" s="22">
        <f>G1*31.5</f>
        <v>33.768</v>
      </c>
      <c r="F36" s="23">
        <f>G1*31.5</f>
        <v>33.768</v>
      </c>
      <c r="G36" s="29"/>
    </row>
    <row r="37" spans="1:7" s="13" customFormat="1" ht="11.25">
      <c r="A37" s="21"/>
      <c r="B37" s="22"/>
      <c r="C37" s="22"/>
      <c r="D37" s="22"/>
      <c r="E37" s="22"/>
      <c r="F37" s="23"/>
      <c r="G37" s="24"/>
    </row>
    <row r="38" spans="1:7" s="18" customFormat="1" ht="11.25">
      <c r="A38" s="30" t="s">
        <v>68</v>
      </c>
      <c r="B38" s="26" t="s">
        <v>69</v>
      </c>
      <c r="C38" s="26" t="s">
        <v>70</v>
      </c>
      <c r="D38" s="26" t="s">
        <v>71</v>
      </c>
      <c r="E38" s="26" t="s">
        <v>72</v>
      </c>
      <c r="F38" s="27" t="s">
        <v>73</v>
      </c>
      <c r="G38" s="17"/>
    </row>
    <row r="39" spans="1:7" s="13" customFormat="1" ht="11.25">
      <c r="A39" s="21"/>
      <c r="B39" s="22">
        <f>G1*29.6</f>
        <v>31.731200000000005</v>
      </c>
      <c r="C39" s="22">
        <f>G1*27.8</f>
        <v>29.801600000000004</v>
      </c>
      <c r="D39" s="22">
        <f>G1*26.9</f>
        <v>28.8368</v>
      </c>
      <c r="E39" s="22">
        <f>G1*26.1</f>
        <v>27.979200000000002</v>
      </c>
      <c r="F39" s="23">
        <f>G1*26.1</f>
        <v>27.979200000000002</v>
      </c>
      <c r="G39" s="24"/>
    </row>
    <row r="40" spans="1:7" s="13" customFormat="1" ht="11.25">
      <c r="A40" s="21"/>
      <c r="B40" s="22"/>
      <c r="C40" s="22"/>
      <c r="D40" s="22"/>
      <c r="E40" s="22"/>
      <c r="F40" s="23"/>
      <c r="G40" s="24"/>
    </row>
    <row r="41" spans="1:7" s="13" customFormat="1" ht="11.25">
      <c r="A41" s="25" t="s">
        <v>74</v>
      </c>
      <c r="B41" s="26" t="s">
        <v>75</v>
      </c>
      <c r="C41" s="26" t="s">
        <v>76</v>
      </c>
      <c r="D41" s="26" t="s">
        <v>77</v>
      </c>
      <c r="E41" s="26" t="s">
        <v>78</v>
      </c>
      <c r="F41" s="27" t="s">
        <v>79</v>
      </c>
      <c r="G41" s="12"/>
    </row>
    <row r="42" spans="1:7" s="18" customFormat="1" ht="11.25">
      <c r="A42" s="28"/>
      <c r="B42" s="22">
        <f>G1*30.9</f>
        <v>33.1248</v>
      </c>
      <c r="C42" s="22">
        <f>G1*29</f>
        <v>31.088</v>
      </c>
      <c r="D42" s="22">
        <f>G1*28.1</f>
        <v>30.123200000000004</v>
      </c>
      <c r="E42" s="22">
        <f>G1*27.2</f>
        <v>29.1584</v>
      </c>
      <c r="F42" s="23">
        <f>G1*27.2</f>
        <v>29.1584</v>
      </c>
      <c r="G42" s="29"/>
    </row>
    <row r="43" spans="1:7" s="13" customFormat="1" ht="11.25">
      <c r="A43" s="21"/>
      <c r="B43" s="22"/>
      <c r="C43" s="22"/>
      <c r="D43" s="22"/>
      <c r="E43" s="22"/>
      <c r="F43" s="23"/>
      <c r="G43" s="24"/>
    </row>
    <row r="44" spans="1:7" s="13" customFormat="1" ht="11.25">
      <c r="A44" s="25" t="s">
        <v>80</v>
      </c>
      <c r="B44" s="26" t="s">
        <v>81</v>
      </c>
      <c r="C44" s="26" t="s">
        <v>82</v>
      </c>
      <c r="D44" s="26" t="s">
        <v>83</v>
      </c>
      <c r="E44" s="26" t="s">
        <v>84</v>
      </c>
      <c r="F44" s="27" t="s">
        <v>85</v>
      </c>
      <c r="G44" s="12"/>
    </row>
    <row r="45" spans="1:10" s="18" customFormat="1" ht="11.25">
      <c r="A45" s="28"/>
      <c r="B45" s="22">
        <f>G1*38.5</f>
        <v>41.272000000000006</v>
      </c>
      <c r="C45" s="22">
        <f>G1*35.9</f>
        <v>38.4848</v>
      </c>
      <c r="D45" s="22">
        <f>G1*34.8</f>
        <v>37.3056</v>
      </c>
      <c r="E45" s="22">
        <f>G1*33.6</f>
        <v>36.019200000000005</v>
      </c>
      <c r="F45" s="23">
        <f>G1*33.6</f>
        <v>36.019200000000005</v>
      </c>
      <c r="G45" s="29"/>
      <c r="J45" s="31"/>
    </row>
    <row r="46" spans="1:7" s="13" customFormat="1" ht="11.25">
      <c r="A46" s="21"/>
      <c r="B46" s="22"/>
      <c r="C46" s="22"/>
      <c r="D46" s="22"/>
      <c r="E46" s="22"/>
      <c r="F46" s="23"/>
      <c r="G46" s="24"/>
    </row>
    <row r="47" spans="1:7" s="18" customFormat="1" ht="11.25">
      <c r="A47" s="30" t="s">
        <v>86</v>
      </c>
      <c r="B47" s="26" t="s">
        <v>87</v>
      </c>
      <c r="C47" s="26" t="s">
        <v>88</v>
      </c>
      <c r="D47" s="26" t="s">
        <v>89</v>
      </c>
      <c r="E47" s="26" t="s">
        <v>90</v>
      </c>
      <c r="F47" s="27" t="s">
        <v>91</v>
      </c>
      <c r="G47" s="17"/>
    </row>
    <row r="48" spans="1:7" s="18" customFormat="1" ht="11.25">
      <c r="A48" s="28"/>
      <c r="B48" s="22">
        <f>G1*39</f>
        <v>41.808</v>
      </c>
      <c r="C48" s="22">
        <f>G1*36.4</f>
        <v>39.0208</v>
      </c>
      <c r="D48" s="22">
        <f>G1*35.2</f>
        <v>37.73440000000001</v>
      </c>
      <c r="E48" s="22">
        <f>G1*34</f>
        <v>36.448</v>
      </c>
      <c r="F48" s="23">
        <f>G1*34</f>
        <v>36.448</v>
      </c>
      <c r="G48" s="29"/>
    </row>
    <row r="49" spans="1:7" s="13" customFormat="1" ht="11.25">
      <c r="A49" s="21"/>
      <c r="B49" s="22"/>
      <c r="C49" s="22"/>
      <c r="D49" s="22"/>
      <c r="E49" s="22"/>
      <c r="F49" s="23"/>
      <c r="G49" s="24"/>
    </row>
    <row r="50" spans="1:7" s="13" customFormat="1" ht="11.25">
      <c r="A50" s="25" t="s">
        <v>92</v>
      </c>
      <c r="B50" s="26" t="s">
        <v>93</v>
      </c>
      <c r="C50" s="26" t="s">
        <v>94</v>
      </c>
      <c r="D50" s="26" t="s">
        <v>95</v>
      </c>
      <c r="E50" s="26" t="s">
        <v>96</v>
      </c>
      <c r="F50" s="27" t="s">
        <v>97</v>
      </c>
      <c r="G50" s="12"/>
    </row>
    <row r="51" spans="1:7" s="18" customFormat="1" ht="11.25">
      <c r="A51" s="28"/>
      <c r="B51" s="22">
        <f>G1*45.5</f>
        <v>48.776</v>
      </c>
      <c r="C51" s="22">
        <f>G1*42.8</f>
        <v>45.8816</v>
      </c>
      <c r="D51" s="22">
        <f>G1*41.6</f>
        <v>44.595200000000006</v>
      </c>
      <c r="E51" s="22">
        <f>G1*40.3</f>
        <v>43.2016</v>
      </c>
      <c r="F51" s="23">
        <f>G1*40.3</f>
        <v>43.2016</v>
      </c>
      <c r="G51" s="29"/>
    </row>
    <row r="52" spans="1:7" s="13" customFormat="1" ht="11.25">
      <c r="A52" s="21"/>
      <c r="B52" s="22"/>
      <c r="C52" s="22"/>
      <c r="D52" s="22"/>
      <c r="E52" s="22"/>
      <c r="F52" s="23"/>
      <c r="G52" s="24"/>
    </row>
    <row r="53" spans="1:7" s="13" customFormat="1" ht="11.25">
      <c r="A53" s="25" t="s">
        <v>98</v>
      </c>
      <c r="B53" s="26" t="s">
        <v>99</v>
      </c>
      <c r="C53" s="26" t="s">
        <v>100</v>
      </c>
      <c r="D53" s="26" t="s">
        <v>101</v>
      </c>
      <c r="E53" s="26" t="s">
        <v>102</v>
      </c>
      <c r="F53" s="27" t="s">
        <v>103</v>
      </c>
      <c r="G53" s="12"/>
    </row>
    <row r="54" spans="1:7" s="18" customFormat="1" ht="11.25">
      <c r="A54" s="28"/>
      <c r="B54" s="22">
        <f>G1*47.1</f>
        <v>50.491200000000006</v>
      </c>
      <c r="C54" s="22">
        <f>G1*44.2</f>
        <v>47.382400000000004</v>
      </c>
      <c r="D54" s="22">
        <f>G1*42.9</f>
        <v>45.9888</v>
      </c>
      <c r="E54" s="22">
        <f>G1*41.6</f>
        <v>44.595200000000006</v>
      </c>
      <c r="F54" s="23">
        <f>G1*41.6</f>
        <v>44.595200000000006</v>
      </c>
      <c r="G54" s="29"/>
    </row>
    <row r="55" spans="1:7" s="13" customFormat="1" ht="11.25">
      <c r="A55" s="21"/>
      <c r="B55" s="22"/>
      <c r="C55" s="22"/>
      <c r="D55" s="22"/>
      <c r="E55" s="22"/>
      <c r="F55" s="23"/>
      <c r="G55" s="24"/>
    </row>
    <row r="56" spans="1:7" s="13" customFormat="1" ht="11.25">
      <c r="A56" s="25" t="s">
        <v>104</v>
      </c>
      <c r="B56" s="26" t="s">
        <v>105</v>
      </c>
      <c r="C56" s="26" t="s">
        <v>106</v>
      </c>
      <c r="D56" s="26" t="s">
        <v>107</v>
      </c>
      <c r="E56" s="26" t="s">
        <v>108</v>
      </c>
      <c r="F56" s="27" t="s">
        <v>109</v>
      </c>
      <c r="G56" s="12"/>
    </row>
    <row r="57" spans="1:7" s="18" customFormat="1" ht="11.25">
      <c r="A57" s="28"/>
      <c r="B57" s="22">
        <f>G1*51</f>
        <v>54.672000000000004</v>
      </c>
      <c r="C57" s="22">
        <f>G1*47.4</f>
        <v>50.8128</v>
      </c>
      <c r="D57" s="22">
        <f>G1*45.7</f>
        <v>48.99040000000001</v>
      </c>
      <c r="E57" s="22">
        <f>G1*44.1</f>
        <v>47.275200000000005</v>
      </c>
      <c r="F57" s="23">
        <f>G1*44.1</f>
        <v>47.275200000000005</v>
      </c>
      <c r="G57" s="29"/>
    </row>
    <row r="58" spans="1:7" s="13" customFormat="1" ht="11.25">
      <c r="A58" s="32"/>
      <c r="B58" s="33"/>
      <c r="C58" s="33"/>
      <c r="D58" s="33"/>
      <c r="E58" s="33"/>
      <c r="F58" s="34"/>
      <c r="G58" s="24"/>
    </row>
  </sheetData>
  <printOptions horizontalCentered="1" verticalCentered="1"/>
  <pageMargins left="0.9840277777777778" right="0.39375" top="0.5527777777777778" bottom="0.5513888888888889" header="0.19652777777777777" footer="0.5118055555555556"/>
  <pageSetup horizontalDpi="300" verticalDpi="300" orientation="portrait" paperSize="9"/>
  <headerFooter alignWithMargins="0">
    <oddHeader>&amp;RCeník pásů RKX pro rok 2010
Všechny ceny zde uvedené jsou bez DPH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Pešina</dc:creator>
  <cp:keywords/>
  <dc:description/>
  <cp:lastModifiedBy>Tomáš Pešina</cp:lastModifiedBy>
  <cp:lastPrinted>2003-11-07T14:29:08Z</cp:lastPrinted>
  <dcterms:created xsi:type="dcterms:W3CDTF">1998-08-17T12:32:10Z</dcterms:created>
  <dcterms:modified xsi:type="dcterms:W3CDTF">2009-12-19T13:15:41Z</dcterms:modified>
  <cp:category/>
  <cp:version/>
  <cp:contentType/>
  <cp:contentStatus/>
  <cp:revision>5</cp:revision>
</cp:coreProperties>
</file>